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oshiba\Downloads\"/>
    </mc:Choice>
  </mc:AlternateContent>
  <xr:revisionPtr revIDLastSave="0" documentId="13_ncr:1_{140826C2-067E-4F9A-83DD-3C4DD613C98E}" xr6:coauthVersionLast="46" xr6:coauthVersionMax="46" xr10:uidLastSave="{00000000-0000-0000-0000-000000000000}"/>
  <bookViews>
    <workbookView xWindow="-120" yWindow="-120" windowWidth="20730" windowHeight="11310" activeTab="2" xr2:uid="{00000000-000D-0000-FFFF-FFFF00000000}"/>
  </bookViews>
  <sheets>
    <sheet name="aroma" sheetId="1" r:id="rId1"/>
    <sheet name="warna" sheetId="2" r:id="rId2"/>
    <sheet name="rasa" sheetId="3" r:id="rId3"/>
  </sheets>
  <calcPr calcId="181029"/>
</workbook>
</file>

<file path=xl/calcChain.xml><?xml version="1.0" encoding="utf-8"?>
<calcChain xmlns="http://schemas.openxmlformats.org/spreadsheetml/2006/main">
  <c r="S61" i="2" l="1"/>
  <c r="S58" i="2"/>
  <c r="T58" i="3" l="1"/>
  <c r="T59" i="3"/>
  <c r="T60" i="3"/>
  <c r="T61" i="3"/>
  <c r="T62" i="3"/>
  <c r="T63" i="3"/>
  <c r="T64" i="3"/>
  <c r="T65" i="3"/>
  <c r="T57" i="3"/>
  <c r="R54" i="3"/>
  <c r="S59" i="2" l="1"/>
  <c r="S60" i="2"/>
  <c r="S62" i="2"/>
  <c r="S63" i="2"/>
  <c r="S64" i="2"/>
  <c r="S65" i="2"/>
  <c r="S66" i="2"/>
  <c r="Q55" i="2"/>
  <c r="P62" i="1" l="1"/>
  <c r="P63" i="1"/>
  <c r="P64" i="1"/>
  <c r="P65" i="1"/>
  <c r="P66" i="1"/>
  <c r="P67" i="1"/>
  <c r="P68" i="1"/>
  <c r="P69" i="1"/>
  <c r="P61" i="1"/>
  <c r="N57" i="1"/>
  <c r="C34" i="3" l="1"/>
  <c r="C45" i="3"/>
  <c r="C45" i="2" l="1"/>
  <c r="C44" i="3"/>
  <c r="D37" i="3"/>
  <c r="E37" i="3"/>
  <c r="F37" i="3"/>
  <c r="G37" i="3"/>
  <c r="H37" i="3"/>
  <c r="I37" i="3"/>
  <c r="J37" i="3"/>
  <c r="K37" i="3"/>
  <c r="C37" i="3"/>
  <c r="C36" i="3"/>
  <c r="D35" i="3"/>
  <c r="E35" i="3"/>
  <c r="F35" i="3"/>
  <c r="G35" i="3"/>
  <c r="H35" i="3"/>
  <c r="I35" i="3"/>
  <c r="J35" i="3"/>
  <c r="K35" i="3"/>
  <c r="C35" i="3"/>
  <c r="M5" i="3"/>
  <c r="M6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4" i="3"/>
  <c r="D34" i="3"/>
  <c r="D36" i="3" s="1"/>
  <c r="E34" i="3"/>
  <c r="E36" i="3" s="1"/>
  <c r="F34" i="3"/>
  <c r="F36" i="3" s="1"/>
  <c r="G34" i="3"/>
  <c r="G36" i="3" s="1"/>
  <c r="H34" i="3"/>
  <c r="H36" i="3" s="1"/>
  <c r="I34" i="3"/>
  <c r="I36" i="3" s="1"/>
  <c r="J34" i="3"/>
  <c r="J36" i="3" s="1"/>
  <c r="K34" i="3"/>
  <c r="K36" i="3" s="1"/>
  <c r="L5" i="3"/>
  <c r="N5" i="3" s="1"/>
  <c r="L6" i="3"/>
  <c r="N6" i="3" s="1"/>
  <c r="L7" i="3"/>
  <c r="N7" i="3" s="1"/>
  <c r="L8" i="3"/>
  <c r="N8" i="3" s="1"/>
  <c r="L9" i="3"/>
  <c r="N9" i="3" s="1"/>
  <c r="L10" i="3"/>
  <c r="N10" i="3" s="1"/>
  <c r="L11" i="3"/>
  <c r="N11" i="3" s="1"/>
  <c r="L12" i="3"/>
  <c r="N12" i="3" s="1"/>
  <c r="L13" i="3"/>
  <c r="N13" i="3" s="1"/>
  <c r="L14" i="3"/>
  <c r="N14" i="3" s="1"/>
  <c r="L15" i="3"/>
  <c r="N15" i="3" s="1"/>
  <c r="L16" i="3"/>
  <c r="N16" i="3" s="1"/>
  <c r="L17" i="3"/>
  <c r="L18" i="3"/>
  <c r="N18" i="3" s="1"/>
  <c r="L19" i="3"/>
  <c r="N19" i="3" s="1"/>
  <c r="L20" i="3"/>
  <c r="N20" i="3" s="1"/>
  <c r="L21" i="3"/>
  <c r="N21" i="3" s="1"/>
  <c r="L22" i="3"/>
  <c r="N22" i="3" s="1"/>
  <c r="L23" i="3"/>
  <c r="N23" i="3" s="1"/>
  <c r="L24" i="3"/>
  <c r="N24" i="3" s="1"/>
  <c r="L25" i="3"/>
  <c r="N25" i="3" s="1"/>
  <c r="L26" i="3"/>
  <c r="N26" i="3" s="1"/>
  <c r="L27" i="3"/>
  <c r="N27" i="3" s="1"/>
  <c r="L28" i="3"/>
  <c r="N28" i="3" s="1"/>
  <c r="L29" i="3"/>
  <c r="N29" i="3" s="1"/>
  <c r="L30" i="3"/>
  <c r="N30" i="3" s="1"/>
  <c r="L31" i="3"/>
  <c r="N31" i="3" s="1"/>
  <c r="L32" i="3"/>
  <c r="N32" i="3" s="1"/>
  <c r="L33" i="3"/>
  <c r="N33" i="3" s="1"/>
  <c r="L4" i="3"/>
  <c r="N4" i="3" s="1"/>
  <c r="R35" i="3"/>
  <c r="S35" i="3"/>
  <c r="T35" i="3"/>
  <c r="U35" i="3"/>
  <c r="V35" i="3"/>
  <c r="W35" i="3"/>
  <c r="X35" i="3"/>
  <c r="Y35" i="3"/>
  <c r="Q35" i="3"/>
  <c r="R34" i="3"/>
  <c r="S34" i="3"/>
  <c r="T34" i="3"/>
  <c r="U34" i="3"/>
  <c r="V34" i="3"/>
  <c r="W34" i="3"/>
  <c r="X34" i="3"/>
  <c r="Y34" i="3"/>
  <c r="Q34" i="3"/>
  <c r="Q41" i="3" s="1"/>
  <c r="Z5" i="3"/>
  <c r="Z6" i="3"/>
  <c r="Z7" i="3"/>
  <c r="Z8" i="3"/>
  <c r="Z9" i="3"/>
  <c r="Z10" i="3"/>
  <c r="Z11" i="3"/>
  <c r="Z12" i="3"/>
  <c r="Z13" i="3"/>
  <c r="Z14" i="3"/>
  <c r="Z15" i="3"/>
  <c r="Z16" i="3"/>
  <c r="Z17" i="3"/>
  <c r="Z18" i="3"/>
  <c r="Z19" i="3"/>
  <c r="Z20" i="3"/>
  <c r="Z21" i="3"/>
  <c r="Z22" i="3"/>
  <c r="Z23" i="3"/>
  <c r="Z24" i="3"/>
  <c r="Z25" i="3"/>
  <c r="Z26" i="3"/>
  <c r="Z27" i="3"/>
  <c r="Z28" i="3"/>
  <c r="Z29" i="3"/>
  <c r="Z30" i="3"/>
  <c r="Z31" i="3"/>
  <c r="Z32" i="3"/>
  <c r="Z33" i="3"/>
  <c r="Z4" i="3"/>
  <c r="C44" i="2"/>
  <c r="C46" i="2" s="1"/>
  <c r="R35" i="2"/>
  <c r="S35" i="2"/>
  <c r="T35" i="2"/>
  <c r="U35" i="2"/>
  <c r="V35" i="2"/>
  <c r="W35" i="2"/>
  <c r="X35" i="2"/>
  <c r="Y35" i="2"/>
  <c r="R34" i="2"/>
  <c r="S34" i="2"/>
  <c r="T34" i="2"/>
  <c r="U34" i="2"/>
  <c r="V34" i="2"/>
  <c r="W34" i="2"/>
  <c r="X34" i="2"/>
  <c r="Y34" i="2"/>
  <c r="Q35" i="2"/>
  <c r="Q34" i="2"/>
  <c r="D37" i="2"/>
  <c r="E37" i="2"/>
  <c r="F37" i="2"/>
  <c r="G37" i="2"/>
  <c r="H37" i="2"/>
  <c r="I37" i="2"/>
  <c r="J37" i="2"/>
  <c r="K37" i="2"/>
  <c r="C37" i="2"/>
  <c r="D35" i="2"/>
  <c r="E35" i="2"/>
  <c r="F35" i="2"/>
  <c r="G35" i="2"/>
  <c r="H35" i="2"/>
  <c r="I35" i="2"/>
  <c r="J35" i="2"/>
  <c r="K35" i="2"/>
  <c r="C35" i="2"/>
  <c r="D34" i="2"/>
  <c r="D36" i="2" s="1"/>
  <c r="E34" i="2"/>
  <c r="E36" i="2" s="1"/>
  <c r="F34" i="2"/>
  <c r="F36" i="2" s="1"/>
  <c r="G34" i="2"/>
  <c r="G36" i="2" s="1"/>
  <c r="H34" i="2"/>
  <c r="H36" i="2" s="1"/>
  <c r="I34" i="2"/>
  <c r="I36" i="2" s="1"/>
  <c r="J34" i="2"/>
  <c r="J36" i="2" s="1"/>
  <c r="K34" i="2"/>
  <c r="K36" i="2" s="1"/>
  <c r="C34" i="2"/>
  <c r="C36" i="2" s="1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4" i="2"/>
  <c r="L5" i="2"/>
  <c r="N5" i="2" s="1"/>
  <c r="L6" i="2"/>
  <c r="N6" i="2" s="1"/>
  <c r="L7" i="2"/>
  <c r="N7" i="2" s="1"/>
  <c r="L8" i="2"/>
  <c r="N8" i="2" s="1"/>
  <c r="L9" i="2"/>
  <c r="N9" i="2" s="1"/>
  <c r="L10" i="2"/>
  <c r="N10" i="2" s="1"/>
  <c r="L11" i="2"/>
  <c r="N11" i="2" s="1"/>
  <c r="L12" i="2"/>
  <c r="N12" i="2" s="1"/>
  <c r="L13" i="2"/>
  <c r="N13" i="2" s="1"/>
  <c r="L14" i="2"/>
  <c r="N14" i="2" s="1"/>
  <c r="L15" i="2"/>
  <c r="N15" i="2" s="1"/>
  <c r="L16" i="2"/>
  <c r="N16" i="2" s="1"/>
  <c r="L17" i="2"/>
  <c r="N17" i="2" s="1"/>
  <c r="L18" i="2"/>
  <c r="N18" i="2" s="1"/>
  <c r="L19" i="2"/>
  <c r="N19" i="2" s="1"/>
  <c r="L20" i="2"/>
  <c r="N20" i="2" s="1"/>
  <c r="L21" i="2"/>
  <c r="N21" i="2" s="1"/>
  <c r="L22" i="2"/>
  <c r="N22" i="2" s="1"/>
  <c r="L23" i="2"/>
  <c r="N23" i="2" s="1"/>
  <c r="L24" i="2"/>
  <c r="N24" i="2" s="1"/>
  <c r="L25" i="2"/>
  <c r="N25" i="2" s="1"/>
  <c r="L26" i="2"/>
  <c r="N26" i="2" s="1"/>
  <c r="L27" i="2"/>
  <c r="N27" i="2" s="1"/>
  <c r="L28" i="2"/>
  <c r="N28" i="2" s="1"/>
  <c r="L29" i="2"/>
  <c r="N29" i="2" s="1"/>
  <c r="L30" i="2"/>
  <c r="N30" i="2" s="1"/>
  <c r="L31" i="2"/>
  <c r="N31" i="2" s="1"/>
  <c r="L32" i="2"/>
  <c r="N32" i="2" s="1"/>
  <c r="L33" i="2"/>
  <c r="N33" i="2" s="1"/>
  <c r="L4" i="2"/>
  <c r="N4" i="2" s="1"/>
  <c r="Z4" i="2"/>
  <c r="Z5" i="2"/>
  <c r="Z6" i="2"/>
  <c r="Z7" i="2"/>
  <c r="Z8" i="2"/>
  <c r="Z9" i="2"/>
  <c r="Z10" i="2"/>
  <c r="Z11" i="2"/>
  <c r="Z12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Z30" i="2"/>
  <c r="Z31" i="2"/>
  <c r="Z32" i="2"/>
  <c r="Z33" i="2"/>
  <c r="L35" i="2" l="1"/>
  <c r="C47" i="2"/>
  <c r="H44" i="2"/>
  <c r="L34" i="2"/>
  <c r="C39" i="2" s="1"/>
  <c r="I44" i="2"/>
  <c r="C46" i="3"/>
  <c r="I44" i="3" s="1"/>
  <c r="P41" i="2"/>
  <c r="L35" i="3"/>
  <c r="L34" i="3"/>
  <c r="C39" i="3" s="1"/>
  <c r="D44" i="3" s="1"/>
  <c r="E44" i="3" s="1"/>
  <c r="N17" i="3"/>
  <c r="B46" i="1"/>
  <c r="B45" i="1"/>
  <c r="B44" i="1"/>
  <c r="B47" i="1" s="1"/>
  <c r="Q35" i="1"/>
  <c r="R35" i="1"/>
  <c r="S35" i="1"/>
  <c r="T35" i="1"/>
  <c r="U35" i="1"/>
  <c r="V35" i="1"/>
  <c r="W35" i="1"/>
  <c r="X35" i="1"/>
  <c r="P35" i="1"/>
  <c r="Q34" i="1"/>
  <c r="R34" i="1"/>
  <c r="S34" i="1"/>
  <c r="T34" i="1"/>
  <c r="U34" i="1"/>
  <c r="V34" i="1"/>
  <c r="W34" i="1"/>
  <c r="X34" i="1"/>
  <c r="P34" i="1"/>
  <c r="Y5" i="1"/>
  <c r="Y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4" i="1"/>
  <c r="L4" i="1"/>
  <c r="K4" i="1"/>
  <c r="M4" i="1" l="1"/>
  <c r="G44" i="1"/>
  <c r="C47" i="3"/>
  <c r="N44" i="1"/>
  <c r="H44" i="1"/>
  <c r="H44" i="3"/>
  <c r="D47" i="2"/>
  <c r="D45" i="2"/>
  <c r="E45" i="2" s="1"/>
  <c r="D44" i="2"/>
  <c r="E44" i="2" s="1"/>
  <c r="D47" i="3"/>
  <c r="D45" i="3"/>
  <c r="E45" i="3" s="1"/>
  <c r="C37" i="1"/>
  <c r="D37" i="1"/>
  <c r="E37" i="1"/>
  <c r="F37" i="1"/>
  <c r="G37" i="1"/>
  <c r="H37" i="1"/>
  <c r="I37" i="1"/>
  <c r="J37" i="1"/>
  <c r="B37" i="1"/>
  <c r="D36" i="1"/>
  <c r="H36" i="1"/>
  <c r="I36" i="1"/>
  <c r="C35" i="1"/>
  <c r="D35" i="1"/>
  <c r="E35" i="1"/>
  <c r="F35" i="1"/>
  <c r="G35" i="1"/>
  <c r="H35" i="1"/>
  <c r="I35" i="1"/>
  <c r="J35" i="1"/>
  <c r="B35" i="1"/>
  <c r="C34" i="1"/>
  <c r="C36" i="1" s="1"/>
  <c r="D34" i="1"/>
  <c r="E34" i="1"/>
  <c r="E36" i="1" s="1"/>
  <c r="F34" i="1"/>
  <c r="F36" i="1" s="1"/>
  <c r="G34" i="1"/>
  <c r="G36" i="1" s="1"/>
  <c r="H34" i="1"/>
  <c r="I34" i="1"/>
  <c r="J34" i="1"/>
  <c r="J36" i="1" s="1"/>
  <c r="B34" i="1"/>
  <c r="B36" i="1" s="1"/>
  <c r="D46" i="2" l="1"/>
  <c r="E46" i="2" s="1"/>
  <c r="F44" i="2" s="1"/>
  <c r="G44" i="2" s="1"/>
  <c r="D46" i="3"/>
  <c r="E46" i="3" s="1"/>
  <c r="F44" i="3" s="1"/>
  <c r="G44" i="3" s="1"/>
  <c r="M8" i="1"/>
  <c r="M12" i="1"/>
  <c r="M16" i="1"/>
  <c r="M20" i="1"/>
  <c r="M24" i="1"/>
  <c r="M28" i="1"/>
  <c r="M32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K5" i="1"/>
  <c r="M5" i="1" s="1"/>
  <c r="K6" i="1"/>
  <c r="M6" i="1" s="1"/>
  <c r="K7" i="1"/>
  <c r="M7" i="1" s="1"/>
  <c r="K8" i="1"/>
  <c r="K9" i="1"/>
  <c r="M9" i="1" s="1"/>
  <c r="K10" i="1"/>
  <c r="M10" i="1" s="1"/>
  <c r="K11" i="1"/>
  <c r="M11" i="1" s="1"/>
  <c r="K12" i="1"/>
  <c r="K13" i="1"/>
  <c r="M13" i="1" s="1"/>
  <c r="K14" i="1"/>
  <c r="M14" i="1" s="1"/>
  <c r="K15" i="1"/>
  <c r="M15" i="1" s="1"/>
  <c r="K16" i="1"/>
  <c r="K17" i="1"/>
  <c r="M17" i="1" s="1"/>
  <c r="K18" i="1"/>
  <c r="M18" i="1" s="1"/>
  <c r="K19" i="1"/>
  <c r="M19" i="1" s="1"/>
  <c r="K20" i="1"/>
  <c r="K21" i="1"/>
  <c r="M21" i="1" s="1"/>
  <c r="K22" i="1"/>
  <c r="M22" i="1" s="1"/>
  <c r="K23" i="1"/>
  <c r="M23" i="1" s="1"/>
  <c r="K24" i="1"/>
  <c r="K25" i="1"/>
  <c r="M25" i="1" s="1"/>
  <c r="K26" i="1"/>
  <c r="M26" i="1" s="1"/>
  <c r="K27" i="1"/>
  <c r="M27" i="1" s="1"/>
  <c r="K28" i="1"/>
  <c r="K29" i="1"/>
  <c r="M29" i="1" s="1"/>
  <c r="K30" i="1"/>
  <c r="M30" i="1" s="1"/>
  <c r="K31" i="1"/>
  <c r="M31" i="1" s="1"/>
  <c r="K32" i="1"/>
  <c r="K33" i="1"/>
  <c r="M33" i="1" s="1"/>
  <c r="K35" i="1" l="1"/>
  <c r="K34" i="1"/>
  <c r="B39" i="1" s="1"/>
  <c r="C47" i="1" l="1"/>
  <c r="C45" i="1"/>
  <c r="D45" i="1" s="1"/>
  <c r="C44" i="1"/>
  <c r="D44" i="1" s="1"/>
  <c r="C46" i="1" l="1"/>
  <c r="D46" i="1" s="1"/>
  <c r="E44" i="1" s="1"/>
  <c r="F44" i="1" s="1"/>
</calcChain>
</file>

<file path=xl/sharedStrings.xml><?xml version="1.0" encoding="utf-8"?>
<sst xmlns="http://schemas.openxmlformats.org/spreadsheetml/2006/main" count="242" uniqueCount="72">
  <si>
    <t xml:space="preserve">aroma </t>
  </si>
  <si>
    <t>panelis</t>
  </si>
  <si>
    <t>perlakuan</t>
  </si>
  <si>
    <t>R1L1</t>
  </si>
  <si>
    <t>R1L2</t>
  </si>
  <si>
    <t>R1L3</t>
  </si>
  <si>
    <t>R2L1</t>
  </si>
  <si>
    <t>R2L2</t>
  </si>
  <si>
    <t>R2L3</t>
  </si>
  <si>
    <t>R3L1</t>
  </si>
  <si>
    <t>R3L3</t>
  </si>
  <si>
    <t>Yj</t>
  </si>
  <si>
    <t>∑Yij kuadrat</t>
  </si>
  <si>
    <t>Yi kuadrat</t>
  </si>
  <si>
    <t>rerata</t>
  </si>
  <si>
    <t xml:space="preserve">RANK </t>
  </si>
  <si>
    <t>R3L2</t>
  </si>
  <si>
    <t>TOTAL</t>
  </si>
  <si>
    <t>total</t>
  </si>
  <si>
    <t>FK</t>
  </si>
  <si>
    <t>TABEL ANOVA</t>
  </si>
  <si>
    <t>Sumber keragaman</t>
  </si>
  <si>
    <t>db</t>
  </si>
  <si>
    <t>JK</t>
  </si>
  <si>
    <t xml:space="preserve">KT </t>
  </si>
  <si>
    <t>F hitung</t>
  </si>
  <si>
    <t>sampel/contoh</t>
  </si>
  <si>
    <t>error</t>
  </si>
  <si>
    <t>warna</t>
  </si>
  <si>
    <t xml:space="preserve">panelis </t>
  </si>
  <si>
    <t>rank</t>
  </si>
  <si>
    <t xml:space="preserve">perlakuan </t>
  </si>
  <si>
    <t xml:space="preserve">RASA </t>
  </si>
  <si>
    <t>PANELIS</t>
  </si>
  <si>
    <t>PERLAKUAN</t>
  </si>
  <si>
    <t>RANK</t>
  </si>
  <si>
    <t>RERATA</t>
  </si>
  <si>
    <t xml:space="preserve">FK </t>
  </si>
  <si>
    <t xml:space="preserve">SUMBER KERAGAMAN </t>
  </si>
  <si>
    <t>SAMPEL/ CONTOH</t>
  </si>
  <si>
    <t>ERROR</t>
  </si>
  <si>
    <t>Fhitung</t>
  </si>
  <si>
    <t>SUMBER KERAGAMAN</t>
  </si>
  <si>
    <t>KT</t>
  </si>
  <si>
    <t>T</t>
  </si>
  <si>
    <t>X2</t>
  </si>
  <si>
    <t>total rangking</t>
  </si>
  <si>
    <t>Titik kritis</t>
  </si>
  <si>
    <t>RERTA</t>
  </si>
  <si>
    <t xml:space="preserve">titik kritis </t>
  </si>
  <si>
    <t>R1L2 (Daun kelor 80% : jahe 20%  lama pengringan 4 jam)</t>
  </si>
  <si>
    <t>R1L3 (Daun kelor 80% : jahe 20% lama pengeringan 5 jam)</t>
  </si>
  <si>
    <t>R2L1 (Daun kelor 85% : jahe 15% lama pengeringan 3 jam)</t>
  </si>
  <si>
    <t>R2L2 (Daun kelor 85% : jahe 15% lama pengeringan 4 jam)</t>
  </si>
  <si>
    <t>R2L3 (Daun kelor 85% : jahe 15% lama pengeringan 5 jam)</t>
  </si>
  <si>
    <t>R3L1 (Daun kelor 90% : jahe 10% lama pengerigan 3 jam)</t>
  </si>
  <si>
    <t>R3L2 (Daun kelor 90% : jahe 10% lama pengeringan 4 jam)</t>
  </si>
  <si>
    <t>R3L3 (Daun kelor 90% : jahe 10% lama pengeringan 5 jam)</t>
  </si>
  <si>
    <t>R1L1 (Daun kelor 80% : jahe 20% lama penegringan 3 jam)</t>
  </si>
  <si>
    <t>R1L2 (Daun kelor 80% : jahe 20% lama penegringan 4 jam)</t>
  </si>
  <si>
    <t>R1L3 (Daun kelor 80% : jahe 20% lama penegringan 5 jam)</t>
  </si>
  <si>
    <t>R3L2 (Daun kelor 90% : jahe 10% lama pengerigan 4 jam)</t>
  </si>
  <si>
    <t>R3L3 (Daun kelor 90% : jahe 10% lama pengerigan 5 jam)</t>
  </si>
  <si>
    <t>Notasi</t>
  </si>
  <si>
    <t>a</t>
  </si>
  <si>
    <t>b</t>
  </si>
  <si>
    <t>c</t>
  </si>
  <si>
    <t>d</t>
  </si>
  <si>
    <t>e</t>
  </si>
  <si>
    <t>ef</t>
  </si>
  <si>
    <t>f</t>
  </si>
  <si>
    <t>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</si>
</sst>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charset val="1"/>
      <scheme val="minor"/>
    </font>
    <font>
      <sz val="12"/>
      <color theme="1"/>
      <name val="Times New Roman"/>
      <family val="1"/>
    </font>
    <font>
      <sz val="12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9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2" fontId="1" fillId="0" borderId="6" xfId="0" applyNumberFormat="1" applyFont="1" applyBorder="1" applyAlignment="1">
      <alignment horizontal="center"/>
    </xf>
    <xf numFmtId="2" fontId="1" fillId="0" borderId="7" xfId="0" applyNumberFormat="1" applyFont="1" applyBorder="1" applyAlignment="1">
      <alignment horizontal="center"/>
    </xf>
    <xf numFmtId="2" fontId="1" fillId="0" borderId="8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4" borderId="0" xfId="0" applyFont="1" applyFill="1" applyAlignment="1">
      <alignment horizontal="center"/>
    </xf>
    <xf numFmtId="0" fontId="1" fillId="5" borderId="0" xfId="0" applyFont="1" applyFill="1" applyAlignment="1">
      <alignment horizontal="center"/>
    </xf>
    <xf numFmtId="0" fontId="1" fillId="6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7" borderId="0" xfId="0" applyFont="1" applyFill="1" applyAlignment="1">
      <alignment horizontal="center"/>
    </xf>
    <xf numFmtId="0" fontId="1" fillId="8" borderId="0" xfId="0" applyFont="1" applyFill="1" applyAlignment="1">
      <alignment horizontal="center"/>
    </xf>
    <xf numFmtId="0" fontId="1" fillId="0" borderId="6" xfId="0" applyFont="1" applyBorder="1" applyAlignment="1"/>
    <xf numFmtId="0" fontId="1" fillId="0" borderId="8" xfId="0" applyFont="1" applyBorder="1" applyAlignment="1"/>
    <xf numFmtId="0" fontId="1" fillId="9" borderId="0" xfId="0" applyFont="1" applyFill="1" applyAlignment="1">
      <alignment horizontal="center"/>
    </xf>
    <xf numFmtId="0" fontId="1" fillId="10" borderId="0" xfId="0" applyFont="1" applyFill="1" applyAlignment="1">
      <alignment horizontal="center"/>
    </xf>
    <xf numFmtId="0" fontId="1" fillId="11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38</xdr:row>
      <xdr:rowOff>0</xdr:rowOff>
    </xdr:from>
    <xdr:to>
      <xdr:col>20</xdr:col>
      <xdr:colOff>143091</xdr:colOff>
      <xdr:row>41</xdr:row>
      <xdr:rowOff>188116</xdr:rowOff>
    </xdr:to>
    <xdr:pic>
      <xdr:nvPicPr>
        <xdr:cNvPr id="2" name="Picture 1" descr=" ">
          <a:extLst>
            <a:ext uri="{FF2B5EF4-FFF2-40B4-BE49-F238E27FC236}">
              <a16:creationId xmlns:a16="http://schemas.microsoft.com/office/drawing/2014/main" id="{E388A934-2E84-4E06-9B06-885C99F41052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8140700" y="7721600"/>
          <a:ext cx="5057991" cy="797716"/>
        </a:xfrm>
        <a:prstGeom prst="rect">
          <a:avLst/>
        </a:prstGeom>
        <a:solidFill>
          <a:srgbClr val="599BD5"/>
        </a:solidFill>
        <a:ln w="9525" cap="flat" cmpd="sng">
          <a:noFill/>
          <a:prstDash val="solid"/>
          <a:miter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9"/>
  <sheetViews>
    <sheetView topLeftCell="G43" zoomScale="75" zoomScaleNormal="75" workbookViewId="0">
      <selection activeCell="Z61" sqref="Z61"/>
    </sheetView>
  </sheetViews>
  <sheetFormatPr defaultRowHeight="15.75" x14ac:dyDescent="0.25"/>
  <cols>
    <col min="1" max="1" width="18.42578125" style="1" bestFit="1" customWidth="1"/>
    <col min="2" max="2" width="9.140625" style="1"/>
    <col min="3" max="3" width="9.85546875" style="1" bestFit="1" customWidth="1"/>
    <col min="4" max="11" width="9.140625" style="1"/>
    <col min="12" max="12" width="11.42578125" style="1" bestFit="1" customWidth="1"/>
    <col min="13" max="13" width="57.42578125" style="1" bestFit="1" customWidth="1"/>
    <col min="14" max="14" width="9.140625" style="1"/>
    <col min="15" max="15" width="13.7109375" style="1" bestFit="1" customWidth="1"/>
    <col min="16" max="16384" width="9.140625" style="1"/>
  </cols>
  <sheetData>
    <row r="1" spans="1:25" x14ac:dyDescent="0.25">
      <c r="A1" s="1" t="s">
        <v>0</v>
      </c>
      <c r="O1" s="1" t="s">
        <v>15</v>
      </c>
    </row>
    <row r="2" spans="1:25" x14ac:dyDescent="0.25">
      <c r="A2" s="17" t="s">
        <v>1</v>
      </c>
      <c r="B2" s="18" t="s">
        <v>2</v>
      </c>
      <c r="C2" s="18"/>
      <c r="D2" s="18"/>
      <c r="E2" s="18"/>
      <c r="F2" s="18"/>
      <c r="G2" s="18"/>
      <c r="H2" s="18"/>
      <c r="I2" s="18"/>
      <c r="J2" s="18"/>
      <c r="K2" s="18" t="s">
        <v>11</v>
      </c>
      <c r="L2" s="17" t="s">
        <v>12</v>
      </c>
      <c r="M2" s="17" t="s">
        <v>13</v>
      </c>
      <c r="O2" s="17" t="s">
        <v>1</v>
      </c>
      <c r="P2" s="18" t="s">
        <v>2</v>
      </c>
      <c r="Q2" s="18"/>
      <c r="R2" s="18"/>
      <c r="S2" s="18"/>
      <c r="T2" s="18"/>
      <c r="U2" s="18"/>
      <c r="V2" s="18"/>
      <c r="W2" s="18"/>
      <c r="X2" s="18"/>
      <c r="Y2" s="17" t="s">
        <v>17</v>
      </c>
    </row>
    <row r="3" spans="1:25" x14ac:dyDescent="0.25">
      <c r="A3" s="17"/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9</v>
      </c>
      <c r="J3" s="2" t="s">
        <v>10</v>
      </c>
      <c r="K3" s="18"/>
      <c r="L3" s="17"/>
      <c r="M3" s="17"/>
      <c r="O3" s="17"/>
      <c r="P3" s="2" t="s">
        <v>3</v>
      </c>
      <c r="Q3" s="2" t="s">
        <v>4</v>
      </c>
      <c r="R3" s="2" t="s">
        <v>5</v>
      </c>
      <c r="S3" s="2" t="s">
        <v>6</v>
      </c>
      <c r="T3" s="2" t="s">
        <v>7</v>
      </c>
      <c r="U3" s="2" t="s">
        <v>8</v>
      </c>
      <c r="V3" s="2" t="s">
        <v>9</v>
      </c>
      <c r="W3" s="2" t="s">
        <v>16</v>
      </c>
      <c r="X3" s="2" t="s">
        <v>10</v>
      </c>
      <c r="Y3" s="17"/>
    </row>
    <row r="4" spans="1:25" x14ac:dyDescent="0.25">
      <c r="A4" s="2">
        <v>1</v>
      </c>
      <c r="B4" s="2">
        <v>3</v>
      </c>
      <c r="C4" s="2">
        <v>3</v>
      </c>
      <c r="D4" s="2">
        <v>4</v>
      </c>
      <c r="E4" s="2">
        <v>3</v>
      </c>
      <c r="F4" s="2">
        <v>2</v>
      </c>
      <c r="G4" s="2">
        <v>2</v>
      </c>
      <c r="H4" s="2">
        <v>3</v>
      </c>
      <c r="I4" s="2">
        <v>2</v>
      </c>
      <c r="J4" s="2">
        <v>2</v>
      </c>
      <c r="K4" s="2">
        <f>SUM(B4:J4)</f>
        <v>24</v>
      </c>
      <c r="L4" s="2">
        <f>((B4^2)+(C4^2)+(D4^2)+(E4^2)+(F4^2)+(G4^2)+(H4^2)+(I4^2)+(J4^2))</f>
        <v>68</v>
      </c>
      <c r="M4" s="2">
        <f>K4^2</f>
        <v>576</v>
      </c>
      <c r="O4" s="2">
        <v>1</v>
      </c>
      <c r="P4" s="2">
        <v>6.5</v>
      </c>
      <c r="Q4" s="2">
        <v>6.5</v>
      </c>
      <c r="R4" s="2">
        <v>9</v>
      </c>
      <c r="S4" s="2">
        <v>6.5</v>
      </c>
      <c r="T4" s="2">
        <v>2.5</v>
      </c>
      <c r="U4" s="2">
        <v>2.5</v>
      </c>
      <c r="V4" s="2">
        <v>6.5</v>
      </c>
      <c r="W4" s="2">
        <v>2.5</v>
      </c>
      <c r="X4" s="2">
        <v>2.5</v>
      </c>
      <c r="Y4" s="2">
        <f>SUM(P4:X4)</f>
        <v>45</v>
      </c>
    </row>
    <row r="5" spans="1:25" x14ac:dyDescent="0.25">
      <c r="A5" s="2">
        <v>2</v>
      </c>
      <c r="B5" s="2">
        <v>3</v>
      </c>
      <c r="C5" s="2">
        <v>3</v>
      </c>
      <c r="D5" s="2">
        <v>4</v>
      </c>
      <c r="E5" s="2">
        <v>4</v>
      </c>
      <c r="F5" s="2">
        <v>3</v>
      </c>
      <c r="G5" s="2">
        <v>3</v>
      </c>
      <c r="H5" s="2">
        <v>3</v>
      </c>
      <c r="I5" s="2">
        <v>3</v>
      </c>
      <c r="J5" s="2">
        <v>4</v>
      </c>
      <c r="K5" s="2">
        <f t="shared" ref="K5:K33" si="0">SUM(B5:J5)</f>
        <v>30</v>
      </c>
      <c r="L5" s="2">
        <f t="shared" ref="L5:L33" si="1">((B5^2)+(C5^2)+(D5^2)+(E5^2)+(F5^2)+(G5^2)+(H5^2)+(I5^2)+(J5^2))</f>
        <v>102</v>
      </c>
      <c r="M5" s="2">
        <f t="shared" ref="M5:M33" si="2">K5^2</f>
        <v>900</v>
      </c>
      <c r="O5" s="2">
        <v>2</v>
      </c>
      <c r="P5" s="2">
        <v>3.5</v>
      </c>
      <c r="Q5" s="2">
        <v>3.5</v>
      </c>
      <c r="R5" s="2">
        <v>8</v>
      </c>
      <c r="S5" s="2">
        <v>8</v>
      </c>
      <c r="T5" s="2">
        <v>3.5</v>
      </c>
      <c r="U5" s="2">
        <v>3.5</v>
      </c>
      <c r="V5" s="2">
        <v>3.5</v>
      </c>
      <c r="W5" s="2">
        <v>3.5</v>
      </c>
      <c r="X5" s="2">
        <v>8</v>
      </c>
      <c r="Y5" s="2">
        <f t="shared" ref="Y5:Y33" si="3">SUM(P5:X5)</f>
        <v>45</v>
      </c>
    </row>
    <row r="6" spans="1:25" x14ac:dyDescent="0.25">
      <c r="A6" s="2">
        <v>3</v>
      </c>
      <c r="B6" s="2">
        <v>5</v>
      </c>
      <c r="C6" s="2">
        <v>3</v>
      </c>
      <c r="D6" s="2">
        <v>3</v>
      </c>
      <c r="E6" s="2">
        <v>3</v>
      </c>
      <c r="F6" s="2">
        <v>3</v>
      </c>
      <c r="G6" s="2">
        <v>3</v>
      </c>
      <c r="H6" s="2">
        <v>2</v>
      </c>
      <c r="I6" s="2">
        <v>2</v>
      </c>
      <c r="J6" s="2">
        <v>3</v>
      </c>
      <c r="K6" s="2">
        <f t="shared" si="0"/>
        <v>27</v>
      </c>
      <c r="L6" s="2">
        <f t="shared" si="1"/>
        <v>87</v>
      </c>
      <c r="M6" s="2">
        <f t="shared" si="2"/>
        <v>729</v>
      </c>
      <c r="O6" s="2">
        <v>3</v>
      </c>
      <c r="P6" s="2">
        <v>9</v>
      </c>
      <c r="Q6" s="2">
        <v>5.5</v>
      </c>
      <c r="R6" s="2">
        <v>5.5</v>
      </c>
      <c r="S6" s="2">
        <v>5.5</v>
      </c>
      <c r="T6" s="2">
        <v>5.5</v>
      </c>
      <c r="U6" s="2">
        <v>5.5</v>
      </c>
      <c r="V6" s="2">
        <v>1.5</v>
      </c>
      <c r="W6" s="2">
        <v>1.5</v>
      </c>
      <c r="X6" s="2">
        <v>5.5</v>
      </c>
      <c r="Y6" s="2">
        <f t="shared" si="3"/>
        <v>45</v>
      </c>
    </row>
    <row r="7" spans="1:25" x14ac:dyDescent="0.25">
      <c r="A7" s="2">
        <v>4</v>
      </c>
      <c r="B7" s="2">
        <v>1</v>
      </c>
      <c r="C7" s="2">
        <v>4</v>
      </c>
      <c r="D7" s="2">
        <v>4</v>
      </c>
      <c r="E7" s="2">
        <v>4</v>
      </c>
      <c r="F7" s="2">
        <v>3</v>
      </c>
      <c r="G7" s="2">
        <v>3</v>
      </c>
      <c r="H7" s="2">
        <v>2</v>
      </c>
      <c r="I7" s="2">
        <v>2</v>
      </c>
      <c r="J7" s="2">
        <v>2</v>
      </c>
      <c r="K7" s="2">
        <f t="shared" si="0"/>
        <v>25</v>
      </c>
      <c r="L7" s="2">
        <f t="shared" si="1"/>
        <v>79</v>
      </c>
      <c r="M7" s="2">
        <f t="shared" si="2"/>
        <v>625</v>
      </c>
      <c r="O7" s="2">
        <v>4</v>
      </c>
      <c r="P7" s="2">
        <v>1</v>
      </c>
      <c r="Q7" s="2">
        <v>8</v>
      </c>
      <c r="R7" s="2">
        <v>8</v>
      </c>
      <c r="S7" s="2">
        <v>8</v>
      </c>
      <c r="T7" s="2">
        <v>5.5</v>
      </c>
      <c r="U7" s="2">
        <v>5.5</v>
      </c>
      <c r="V7" s="2">
        <v>3</v>
      </c>
      <c r="W7" s="2">
        <v>3</v>
      </c>
      <c r="X7" s="2">
        <v>3</v>
      </c>
      <c r="Y7" s="2">
        <f t="shared" si="3"/>
        <v>45</v>
      </c>
    </row>
    <row r="8" spans="1:25" x14ac:dyDescent="0.25">
      <c r="A8" s="2">
        <v>5</v>
      </c>
      <c r="B8" s="2">
        <v>2</v>
      </c>
      <c r="C8" s="2">
        <v>3</v>
      </c>
      <c r="D8" s="2">
        <v>3</v>
      </c>
      <c r="E8" s="2">
        <v>3</v>
      </c>
      <c r="F8" s="2">
        <v>4</v>
      </c>
      <c r="G8" s="2">
        <v>2</v>
      </c>
      <c r="H8" s="2">
        <v>3</v>
      </c>
      <c r="I8" s="2">
        <v>2</v>
      </c>
      <c r="J8" s="2">
        <v>3</v>
      </c>
      <c r="K8" s="2">
        <f t="shared" si="0"/>
        <v>25</v>
      </c>
      <c r="L8" s="2">
        <f t="shared" si="1"/>
        <v>73</v>
      </c>
      <c r="M8" s="2">
        <f t="shared" si="2"/>
        <v>625</v>
      </c>
      <c r="O8" s="2">
        <v>5</v>
      </c>
      <c r="P8" s="2">
        <v>2</v>
      </c>
      <c r="Q8" s="2">
        <v>6</v>
      </c>
      <c r="R8" s="2">
        <v>6</v>
      </c>
      <c r="S8" s="2">
        <v>6</v>
      </c>
      <c r="T8" s="2">
        <v>9</v>
      </c>
      <c r="U8" s="2">
        <v>2</v>
      </c>
      <c r="V8" s="2">
        <v>6</v>
      </c>
      <c r="W8" s="2">
        <v>2</v>
      </c>
      <c r="X8" s="2">
        <v>6</v>
      </c>
      <c r="Y8" s="2">
        <f t="shared" si="3"/>
        <v>45</v>
      </c>
    </row>
    <row r="9" spans="1:25" x14ac:dyDescent="0.25">
      <c r="A9" s="2">
        <v>6</v>
      </c>
      <c r="B9" s="2">
        <v>4</v>
      </c>
      <c r="C9" s="2">
        <v>3</v>
      </c>
      <c r="D9" s="2">
        <v>4</v>
      </c>
      <c r="E9" s="2">
        <v>4</v>
      </c>
      <c r="F9" s="2">
        <v>3</v>
      </c>
      <c r="G9" s="2">
        <v>4</v>
      </c>
      <c r="H9" s="2">
        <v>4</v>
      </c>
      <c r="I9" s="2">
        <v>3</v>
      </c>
      <c r="J9" s="2">
        <v>4</v>
      </c>
      <c r="K9" s="2">
        <f t="shared" si="0"/>
        <v>33</v>
      </c>
      <c r="L9" s="2">
        <f t="shared" si="1"/>
        <v>123</v>
      </c>
      <c r="M9" s="2">
        <f t="shared" si="2"/>
        <v>1089</v>
      </c>
      <c r="O9" s="2">
        <v>6</v>
      </c>
      <c r="P9" s="2">
        <v>6.5</v>
      </c>
      <c r="Q9" s="2">
        <v>2</v>
      </c>
      <c r="R9" s="2">
        <v>6.5</v>
      </c>
      <c r="S9" s="2">
        <v>6.5</v>
      </c>
      <c r="T9" s="2">
        <v>2</v>
      </c>
      <c r="U9" s="2">
        <v>6.5</v>
      </c>
      <c r="V9" s="2">
        <v>6.5</v>
      </c>
      <c r="W9" s="2">
        <v>2</v>
      </c>
      <c r="X9" s="2">
        <v>6.5</v>
      </c>
      <c r="Y9" s="2">
        <f t="shared" si="3"/>
        <v>45</v>
      </c>
    </row>
    <row r="10" spans="1:25" x14ac:dyDescent="0.25">
      <c r="A10" s="2">
        <v>7</v>
      </c>
      <c r="B10" s="2">
        <v>2</v>
      </c>
      <c r="C10" s="2">
        <v>3</v>
      </c>
      <c r="D10" s="2">
        <v>4</v>
      </c>
      <c r="E10" s="2">
        <v>3</v>
      </c>
      <c r="F10" s="2">
        <v>3</v>
      </c>
      <c r="G10" s="2">
        <v>4</v>
      </c>
      <c r="H10" s="2">
        <v>3</v>
      </c>
      <c r="I10" s="2">
        <v>4</v>
      </c>
      <c r="J10" s="2">
        <v>2</v>
      </c>
      <c r="K10" s="2">
        <f t="shared" si="0"/>
        <v>28</v>
      </c>
      <c r="L10" s="2">
        <f t="shared" si="1"/>
        <v>92</v>
      </c>
      <c r="M10" s="2">
        <f t="shared" si="2"/>
        <v>784</v>
      </c>
      <c r="O10" s="2">
        <v>7</v>
      </c>
      <c r="P10" s="2">
        <v>1.5</v>
      </c>
      <c r="Q10" s="2">
        <v>4.5</v>
      </c>
      <c r="R10" s="2">
        <v>8</v>
      </c>
      <c r="S10" s="2">
        <v>4.5</v>
      </c>
      <c r="T10" s="2">
        <v>4.5</v>
      </c>
      <c r="U10" s="2">
        <v>8</v>
      </c>
      <c r="V10" s="2">
        <v>4.5</v>
      </c>
      <c r="W10" s="2">
        <v>8</v>
      </c>
      <c r="X10" s="2">
        <v>1.5</v>
      </c>
      <c r="Y10" s="2">
        <f t="shared" si="3"/>
        <v>45</v>
      </c>
    </row>
    <row r="11" spans="1:25" x14ac:dyDescent="0.25">
      <c r="A11" s="2">
        <v>8</v>
      </c>
      <c r="B11" s="3">
        <v>3</v>
      </c>
      <c r="C11" s="3">
        <v>3</v>
      </c>
      <c r="D11" s="3">
        <v>2</v>
      </c>
      <c r="E11" s="3">
        <v>3</v>
      </c>
      <c r="F11" s="3">
        <v>3</v>
      </c>
      <c r="G11" s="3">
        <v>3</v>
      </c>
      <c r="H11" s="3">
        <v>2</v>
      </c>
      <c r="I11" s="3">
        <v>3</v>
      </c>
      <c r="J11" s="3">
        <v>4</v>
      </c>
      <c r="K11" s="2">
        <f t="shared" si="0"/>
        <v>26</v>
      </c>
      <c r="L11" s="2">
        <f t="shared" si="1"/>
        <v>78</v>
      </c>
      <c r="M11" s="2">
        <f t="shared" si="2"/>
        <v>676</v>
      </c>
      <c r="O11" s="2">
        <v>8</v>
      </c>
      <c r="P11" s="2">
        <v>5.5</v>
      </c>
      <c r="Q11" s="2">
        <v>5.5</v>
      </c>
      <c r="R11" s="2">
        <v>1.5</v>
      </c>
      <c r="S11" s="2">
        <v>5.5</v>
      </c>
      <c r="T11" s="2">
        <v>5.5</v>
      </c>
      <c r="U11" s="2">
        <v>5.5</v>
      </c>
      <c r="V11" s="2">
        <v>1.5</v>
      </c>
      <c r="W11" s="2">
        <v>5.5</v>
      </c>
      <c r="X11" s="2">
        <v>9</v>
      </c>
      <c r="Y11" s="2">
        <f t="shared" si="3"/>
        <v>45</v>
      </c>
    </row>
    <row r="12" spans="1:25" x14ac:dyDescent="0.25">
      <c r="A12" s="2">
        <v>9</v>
      </c>
      <c r="B12" s="4">
        <v>3</v>
      </c>
      <c r="C12" s="4">
        <v>3</v>
      </c>
      <c r="D12" s="4">
        <v>3</v>
      </c>
      <c r="E12" s="4">
        <v>3</v>
      </c>
      <c r="F12" s="4">
        <v>2</v>
      </c>
      <c r="G12" s="4">
        <v>4</v>
      </c>
      <c r="H12" s="4">
        <v>3</v>
      </c>
      <c r="I12" s="4">
        <v>4</v>
      </c>
      <c r="J12" s="4">
        <v>3</v>
      </c>
      <c r="K12" s="2">
        <f t="shared" si="0"/>
        <v>28</v>
      </c>
      <c r="L12" s="2">
        <f t="shared" si="1"/>
        <v>90</v>
      </c>
      <c r="M12" s="2">
        <f t="shared" si="2"/>
        <v>784</v>
      </c>
      <c r="O12" s="2">
        <v>9</v>
      </c>
      <c r="P12" s="2">
        <v>4.5</v>
      </c>
      <c r="Q12" s="2">
        <v>4.5</v>
      </c>
      <c r="R12" s="2">
        <v>4.5</v>
      </c>
      <c r="S12" s="2">
        <v>4.5</v>
      </c>
      <c r="T12" s="2">
        <v>1</v>
      </c>
      <c r="U12" s="2">
        <v>8.5</v>
      </c>
      <c r="V12" s="2">
        <v>4.5</v>
      </c>
      <c r="W12" s="2">
        <v>8.5</v>
      </c>
      <c r="X12" s="2">
        <v>4.5</v>
      </c>
      <c r="Y12" s="2">
        <f t="shared" si="3"/>
        <v>45</v>
      </c>
    </row>
    <row r="13" spans="1:25" x14ac:dyDescent="0.25">
      <c r="A13" s="2">
        <v>10</v>
      </c>
      <c r="B13" s="3">
        <v>2</v>
      </c>
      <c r="C13" s="3">
        <v>2</v>
      </c>
      <c r="D13" s="3">
        <v>2</v>
      </c>
      <c r="E13" s="3">
        <v>3</v>
      </c>
      <c r="F13" s="3">
        <v>2</v>
      </c>
      <c r="G13" s="3">
        <v>2</v>
      </c>
      <c r="H13" s="3">
        <v>3</v>
      </c>
      <c r="I13" s="3">
        <v>3</v>
      </c>
      <c r="J13" s="3">
        <v>3</v>
      </c>
      <c r="K13" s="2">
        <f t="shared" si="0"/>
        <v>22</v>
      </c>
      <c r="L13" s="2">
        <f t="shared" si="1"/>
        <v>56</v>
      </c>
      <c r="M13" s="2">
        <f t="shared" si="2"/>
        <v>484</v>
      </c>
      <c r="O13" s="2">
        <v>10</v>
      </c>
      <c r="P13" s="2">
        <v>3</v>
      </c>
      <c r="Q13" s="2">
        <v>3</v>
      </c>
      <c r="R13" s="2">
        <v>3</v>
      </c>
      <c r="S13" s="2">
        <v>7.5</v>
      </c>
      <c r="T13" s="2">
        <v>3</v>
      </c>
      <c r="U13" s="2">
        <v>3</v>
      </c>
      <c r="V13" s="2">
        <v>7.5</v>
      </c>
      <c r="W13" s="2">
        <v>7.5</v>
      </c>
      <c r="X13" s="2">
        <v>7.5</v>
      </c>
      <c r="Y13" s="2">
        <f t="shared" si="3"/>
        <v>45</v>
      </c>
    </row>
    <row r="14" spans="1:25" x14ac:dyDescent="0.25">
      <c r="A14" s="2">
        <v>11</v>
      </c>
      <c r="B14" s="3">
        <v>3</v>
      </c>
      <c r="C14" s="3">
        <v>3</v>
      </c>
      <c r="D14" s="3">
        <v>2</v>
      </c>
      <c r="E14" s="3">
        <v>3</v>
      </c>
      <c r="F14" s="3">
        <v>2</v>
      </c>
      <c r="G14" s="3">
        <v>4</v>
      </c>
      <c r="H14" s="3">
        <v>4</v>
      </c>
      <c r="I14" s="3">
        <v>4</v>
      </c>
      <c r="J14" s="3">
        <v>4</v>
      </c>
      <c r="K14" s="2">
        <f t="shared" si="0"/>
        <v>29</v>
      </c>
      <c r="L14" s="2">
        <f t="shared" si="1"/>
        <v>99</v>
      </c>
      <c r="M14" s="2">
        <f t="shared" si="2"/>
        <v>841</v>
      </c>
      <c r="O14" s="2">
        <v>11</v>
      </c>
      <c r="P14" s="2">
        <v>4</v>
      </c>
      <c r="Q14" s="2">
        <v>4</v>
      </c>
      <c r="R14" s="2">
        <v>1.5</v>
      </c>
      <c r="S14" s="2">
        <v>4</v>
      </c>
      <c r="T14" s="2">
        <v>1.5</v>
      </c>
      <c r="U14" s="2">
        <v>7.5</v>
      </c>
      <c r="V14" s="2">
        <v>7.5</v>
      </c>
      <c r="W14" s="2">
        <v>7.5</v>
      </c>
      <c r="X14" s="2">
        <v>7.5</v>
      </c>
      <c r="Y14" s="2">
        <f t="shared" si="3"/>
        <v>45</v>
      </c>
    </row>
    <row r="15" spans="1:25" x14ac:dyDescent="0.25">
      <c r="A15" s="2">
        <v>12</v>
      </c>
      <c r="B15" s="2">
        <v>2</v>
      </c>
      <c r="C15" s="2">
        <v>2</v>
      </c>
      <c r="D15" s="2">
        <v>2</v>
      </c>
      <c r="E15" s="2">
        <v>1</v>
      </c>
      <c r="F15" s="2">
        <v>1</v>
      </c>
      <c r="G15" s="2">
        <v>2</v>
      </c>
      <c r="H15" s="2">
        <v>2</v>
      </c>
      <c r="I15" s="2">
        <v>3</v>
      </c>
      <c r="J15" s="2">
        <v>3</v>
      </c>
      <c r="K15" s="2">
        <f t="shared" si="0"/>
        <v>18</v>
      </c>
      <c r="L15" s="2">
        <f t="shared" si="1"/>
        <v>40</v>
      </c>
      <c r="M15" s="2">
        <f t="shared" si="2"/>
        <v>324</v>
      </c>
      <c r="O15" s="2">
        <v>12</v>
      </c>
      <c r="P15" s="2">
        <v>5</v>
      </c>
      <c r="Q15" s="2">
        <v>5</v>
      </c>
      <c r="R15" s="2">
        <v>5</v>
      </c>
      <c r="S15" s="2">
        <v>1.5</v>
      </c>
      <c r="T15" s="2">
        <v>1.5</v>
      </c>
      <c r="U15" s="2">
        <v>5</v>
      </c>
      <c r="V15" s="2">
        <v>5</v>
      </c>
      <c r="W15" s="2">
        <v>8.5</v>
      </c>
      <c r="X15" s="2">
        <v>8.5</v>
      </c>
      <c r="Y15" s="2">
        <f t="shared" si="3"/>
        <v>45</v>
      </c>
    </row>
    <row r="16" spans="1:25" x14ac:dyDescent="0.25">
      <c r="A16" s="2">
        <v>13</v>
      </c>
      <c r="B16" s="2">
        <v>2</v>
      </c>
      <c r="C16" s="2">
        <v>2</v>
      </c>
      <c r="D16" s="2">
        <v>2</v>
      </c>
      <c r="E16" s="2">
        <v>3</v>
      </c>
      <c r="F16" s="2">
        <v>3</v>
      </c>
      <c r="G16" s="2">
        <v>2</v>
      </c>
      <c r="H16" s="2">
        <v>2</v>
      </c>
      <c r="I16" s="2">
        <v>3</v>
      </c>
      <c r="J16" s="2">
        <v>2</v>
      </c>
      <c r="K16" s="2">
        <f t="shared" si="0"/>
        <v>21</v>
      </c>
      <c r="L16" s="2">
        <f t="shared" si="1"/>
        <v>51</v>
      </c>
      <c r="M16" s="2">
        <f t="shared" si="2"/>
        <v>441</v>
      </c>
      <c r="O16" s="2">
        <v>13</v>
      </c>
      <c r="P16" s="2">
        <v>3.5</v>
      </c>
      <c r="Q16" s="2">
        <v>3.5</v>
      </c>
      <c r="R16" s="2">
        <v>3.5</v>
      </c>
      <c r="S16" s="2">
        <v>8</v>
      </c>
      <c r="T16" s="2">
        <v>8</v>
      </c>
      <c r="U16" s="2">
        <v>3.5</v>
      </c>
      <c r="V16" s="2">
        <v>3.5</v>
      </c>
      <c r="W16" s="2">
        <v>8</v>
      </c>
      <c r="X16" s="2">
        <v>3.5</v>
      </c>
      <c r="Y16" s="2">
        <f t="shared" si="3"/>
        <v>45</v>
      </c>
    </row>
    <row r="17" spans="1:25" x14ac:dyDescent="0.25">
      <c r="A17" s="2">
        <v>14</v>
      </c>
      <c r="B17" s="3">
        <v>3</v>
      </c>
      <c r="C17" s="3">
        <v>3</v>
      </c>
      <c r="D17" s="3">
        <v>3</v>
      </c>
      <c r="E17" s="3">
        <v>2</v>
      </c>
      <c r="F17" s="3">
        <v>3</v>
      </c>
      <c r="G17" s="3">
        <v>2</v>
      </c>
      <c r="H17" s="3">
        <v>2</v>
      </c>
      <c r="I17" s="3">
        <v>2</v>
      </c>
      <c r="J17" s="3">
        <v>3</v>
      </c>
      <c r="K17" s="2">
        <f t="shared" si="0"/>
        <v>23</v>
      </c>
      <c r="L17" s="2">
        <f t="shared" si="1"/>
        <v>61</v>
      </c>
      <c r="M17" s="2">
        <f t="shared" si="2"/>
        <v>529</v>
      </c>
      <c r="O17" s="2">
        <v>14</v>
      </c>
      <c r="P17" s="2">
        <v>7</v>
      </c>
      <c r="Q17" s="2">
        <v>7</v>
      </c>
      <c r="R17" s="2">
        <v>7</v>
      </c>
      <c r="S17" s="2">
        <v>2.5</v>
      </c>
      <c r="T17" s="2">
        <v>7</v>
      </c>
      <c r="U17" s="2">
        <v>2.5</v>
      </c>
      <c r="V17" s="2">
        <v>2.5</v>
      </c>
      <c r="W17" s="2">
        <v>2.5</v>
      </c>
      <c r="X17" s="2">
        <v>7</v>
      </c>
      <c r="Y17" s="2">
        <f t="shared" si="3"/>
        <v>45</v>
      </c>
    </row>
    <row r="18" spans="1:25" x14ac:dyDescent="0.25">
      <c r="A18" s="2">
        <v>15</v>
      </c>
      <c r="B18" s="3">
        <v>3</v>
      </c>
      <c r="C18" s="3">
        <v>2</v>
      </c>
      <c r="D18" s="3">
        <v>2</v>
      </c>
      <c r="E18" s="3">
        <v>3</v>
      </c>
      <c r="F18" s="3">
        <v>2</v>
      </c>
      <c r="G18" s="3">
        <v>2</v>
      </c>
      <c r="H18" s="3">
        <v>3</v>
      </c>
      <c r="I18" s="3">
        <v>3</v>
      </c>
      <c r="J18" s="3">
        <v>3</v>
      </c>
      <c r="K18" s="2">
        <f t="shared" si="0"/>
        <v>23</v>
      </c>
      <c r="L18" s="2">
        <f t="shared" si="1"/>
        <v>61</v>
      </c>
      <c r="M18" s="2">
        <f t="shared" si="2"/>
        <v>529</v>
      </c>
      <c r="O18" s="2">
        <v>15</v>
      </c>
      <c r="P18" s="2">
        <v>7</v>
      </c>
      <c r="Q18" s="2">
        <v>2.5</v>
      </c>
      <c r="R18" s="2">
        <v>2.5</v>
      </c>
      <c r="S18" s="2">
        <v>7</v>
      </c>
      <c r="T18" s="2">
        <v>2.5</v>
      </c>
      <c r="U18" s="2">
        <v>2.5</v>
      </c>
      <c r="V18" s="2">
        <v>7</v>
      </c>
      <c r="W18" s="2">
        <v>7</v>
      </c>
      <c r="X18" s="2">
        <v>7</v>
      </c>
      <c r="Y18" s="2">
        <f t="shared" si="3"/>
        <v>45</v>
      </c>
    </row>
    <row r="19" spans="1:25" x14ac:dyDescent="0.25">
      <c r="A19" s="2">
        <v>16</v>
      </c>
      <c r="B19" s="3">
        <v>3</v>
      </c>
      <c r="C19" s="3">
        <v>4</v>
      </c>
      <c r="D19" s="3">
        <v>2</v>
      </c>
      <c r="E19" s="3">
        <v>5</v>
      </c>
      <c r="F19" s="3">
        <v>4</v>
      </c>
      <c r="G19" s="3">
        <v>4</v>
      </c>
      <c r="H19" s="3">
        <v>3</v>
      </c>
      <c r="I19" s="3">
        <v>4</v>
      </c>
      <c r="J19" s="3">
        <v>3</v>
      </c>
      <c r="K19" s="2">
        <f t="shared" si="0"/>
        <v>32</v>
      </c>
      <c r="L19" s="2">
        <f t="shared" si="1"/>
        <v>120</v>
      </c>
      <c r="M19" s="2">
        <f t="shared" si="2"/>
        <v>1024</v>
      </c>
      <c r="O19" s="2">
        <v>16</v>
      </c>
      <c r="P19" s="2">
        <v>3</v>
      </c>
      <c r="Q19" s="2">
        <v>6.5</v>
      </c>
      <c r="R19" s="2">
        <v>1</v>
      </c>
      <c r="S19" s="2">
        <v>9</v>
      </c>
      <c r="T19" s="2">
        <v>6.5</v>
      </c>
      <c r="U19" s="2">
        <v>6.5</v>
      </c>
      <c r="V19" s="2">
        <v>3</v>
      </c>
      <c r="W19" s="2">
        <v>6.5</v>
      </c>
      <c r="X19" s="2">
        <v>3</v>
      </c>
      <c r="Y19" s="2">
        <f t="shared" si="3"/>
        <v>45</v>
      </c>
    </row>
    <row r="20" spans="1:25" x14ac:dyDescent="0.25">
      <c r="A20" s="2">
        <v>17</v>
      </c>
      <c r="B20" s="3">
        <v>1</v>
      </c>
      <c r="C20" s="3">
        <v>4</v>
      </c>
      <c r="D20" s="3">
        <v>1</v>
      </c>
      <c r="E20" s="3">
        <v>2</v>
      </c>
      <c r="F20" s="3">
        <v>2</v>
      </c>
      <c r="G20" s="3">
        <v>3</v>
      </c>
      <c r="H20" s="3">
        <v>4</v>
      </c>
      <c r="I20" s="3">
        <v>4</v>
      </c>
      <c r="J20" s="3">
        <v>3</v>
      </c>
      <c r="K20" s="2">
        <f t="shared" si="0"/>
        <v>24</v>
      </c>
      <c r="L20" s="2">
        <f t="shared" si="1"/>
        <v>76</v>
      </c>
      <c r="M20" s="2">
        <f t="shared" si="2"/>
        <v>576</v>
      </c>
      <c r="O20" s="2">
        <v>17</v>
      </c>
      <c r="P20" s="2">
        <v>1.5</v>
      </c>
      <c r="Q20" s="2">
        <v>8</v>
      </c>
      <c r="R20" s="2">
        <v>1.5</v>
      </c>
      <c r="S20" s="2">
        <v>3.5</v>
      </c>
      <c r="T20" s="2">
        <v>3.5</v>
      </c>
      <c r="U20" s="2">
        <v>5.5</v>
      </c>
      <c r="V20" s="2">
        <v>8</v>
      </c>
      <c r="W20" s="2">
        <v>8</v>
      </c>
      <c r="X20" s="2">
        <v>5.5</v>
      </c>
      <c r="Y20" s="2">
        <f t="shared" si="3"/>
        <v>45</v>
      </c>
    </row>
    <row r="21" spans="1:25" x14ac:dyDescent="0.25">
      <c r="A21" s="2">
        <v>18</v>
      </c>
      <c r="B21" s="3">
        <v>2</v>
      </c>
      <c r="C21" s="3">
        <v>3</v>
      </c>
      <c r="D21" s="3">
        <v>2</v>
      </c>
      <c r="E21" s="3">
        <v>3</v>
      </c>
      <c r="F21" s="3">
        <v>4</v>
      </c>
      <c r="G21" s="3">
        <v>3</v>
      </c>
      <c r="H21" s="3">
        <v>1</v>
      </c>
      <c r="I21" s="3">
        <v>4</v>
      </c>
      <c r="J21" s="3">
        <v>2</v>
      </c>
      <c r="K21" s="2">
        <f t="shared" si="0"/>
        <v>24</v>
      </c>
      <c r="L21" s="2">
        <f t="shared" si="1"/>
        <v>72</v>
      </c>
      <c r="M21" s="2">
        <f t="shared" si="2"/>
        <v>576</v>
      </c>
      <c r="O21" s="2">
        <v>18</v>
      </c>
      <c r="P21" s="2">
        <v>3</v>
      </c>
      <c r="Q21" s="2">
        <v>6</v>
      </c>
      <c r="R21" s="2">
        <v>3</v>
      </c>
      <c r="S21" s="2">
        <v>6</v>
      </c>
      <c r="T21" s="2">
        <v>8.5</v>
      </c>
      <c r="U21" s="2">
        <v>6</v>
      </c>
      <c r="V21" s="2">
        <v>1</v>
      </c>
      <c r="W21" s="2">
        <v>8.5</v>
      </c>
      <c r="X21" s="2">
        <v>3</v>
      </c>
      <c r="Y21" s="2">
        <f t="shared" si="3"/>
        <v>45</v>
      </c>
    </row>
    <row r="22" spans="1:25" x14ac:dyDescent="0.25">
      <c r="A22" s="2">
        <v>19</v>
      </c>
      <c r="B22" s="3">
        <v>3</v>
      </c>
      <c r="C22" s="3">
        <v>2</v>
      </c>
      <c r="D22" s="3">
        <v>2</v>
      </c>
      <c r="E22" s="3">
        <v>3</v>
      </c>
      <c r="F22" s="3">
        <v>3</v>
      </c>
      <c r="G22" s="3">
        <v>3</v>
      </c>
      <c r="H22" s="3">
        <v>2</v>
      </c>
      <c r="I22" s="3">
        <v>4</v>
      </c>
      <c r="J22" s="3">
        <v>3</v>
      </c>
      <c r="K22" s="2">
        <f t="shared" si="0"/>
        <v>25</v>
      </c>
      <c r="L22" s="2">
        <f t="shared" si="1"/>
        <v>73</v>
      </c>
      <c r="M22" s="2">
        <f t="shared" si="2"/>
        <v>625</v>
      </c>
      <c r="O22" s="2">
        <v>19</v>
      </c>
      <c r="P22" s="2">
        <v>6</v>
      </c>
      <c r="Q22" s="2">
        <v>2</v>
      </c>
      <c r="R22" s="2">
        <v>2</v>
      </c>
      <c r="S22" s="2">
        <v>6</v>
      </c>
      <c r="T22" s="2">
        <v>6</v>
      </c>
      <c r="U22" s="2">
        <v>6</v>
      </c>
      <c r="V22" s="2">
        <v>2</v>
      </c>
      <c r="W22" s="2">
        <v>9</v>
      </c>
      <c r="X22" s="2">
        <v>6</v>
      </c>
      <c r="Y22" s="2">
        <f t="shared" si="3"/>
        <v>45</v>
      </c>
    </row>
    <row r="23" spans="1:25" x14ac:dyDescent="0.25">
      <c r="A23" s="2">
        <v>20</v>
      </c>
      <c r="B23" s="3">
        <v>3</v>
      </c>
      <c r="C23" s="3">
        <v>3</v>
      </c>
      <c r="D23" s="3">
        <v>3</v>
      </c>
      <c r="E23" s="3">
        <v>3</v>
      </c>
      <c r="F23" s="3">
        <v>3</v>
      </c>
      <c r="G23" s="3">
        <v>3</v>
      </c>
      <c r="H23" s="3">
        <v>3</v>
      </c>
      <c r="I23" s="3">
        <v>3</v>
      </c>
      <c r="J23" s="3">
        <v>3</v>
      </c>
      <c r="K23" s="2">
        <f t="shared" si="0"/>
        <v>27</v>
      </c>
      <c r="L23" s="2">
        <f t="shared" si="1"/>
        <v>81</v>
      </c>
      <c r="M23" s="2">
        <f t="shared" si="2"/>
        <v>729</v>
      </c>
      <c r="O23" s="2">
        <v>20</v>
      </c>
      <c r="P23" s="2">
        <v>5</v>
      </c>
      <c r="Q23" s="2">
        <v>5</v>
      </c>
      <c r="R23" s="2">
        <v>5</v>
      </c>
      <c r="S23" s="2">
        <v>5</v>
      </c>
      <c r="T23" s="2">
        <v>5</v>
      </c>
      <c r="U23" s="2">
        <v>5</v>
      </c>
      <c r="V23" s="2">
        <v>5</v>
      </c>
      <c r="W23" s="2">
        <v>5</v>
      </c>
      <c r="X23" s="2">
        <v>5</v>
      </c>
      <c r="Y23" s="2">
        <f t="shared" si="3"/>
        <v>45</v>
      </c>
    </row>
    <row r="24" spans="1:25" x14ac:dyDescent="0.25">
      <c r="A24" s="2">
        <v>21</v>
      </c>
      <c r="B24" s="2">
        <v>3</v>
      </c>
      <c r="C24" s="2">
        <v>4</v>
      </c>
      <c r="D24" s="2">
        <v>2</v>
      </c>
      <c r="E24" s="2">
        <v>4</v>
      </c>
      <c r="F24" s="2">
        <v>4</v>
      </c>
      <c r="G24" s="2">
        <v>3</v>
      </c>
      <c r="H24" s="2">
        <v>4</v>
      </c>
      <c r="I24" s="2">
        <v>4</v>
      </c>
      <c r="J24" s="2">
        <v>4</v>
      </c>
      <c r="K24" s="2">
        <f t="shared" si="0"/>
        <v>32</v>
      </c>
      <c r="L24" s="2">
        <f t="shared" si="1"/>
        <v>118</v>
      </c>
      <c r="M24" s="2">
        <f t="shared" si="2"/>
        <v>1024</v>
      </c>
      <c r="O24" s="2">
        <v>21</v>
      </c>
      <c r="P24" s="2">
        <v>2.5</v>
      </c>
      <c r="Q24" s="2">
        <v>6.5</v>
      </c>
      <c r="R24" s="2">
        <v>1</v>
      </c>
      <c r="S24" s="2">
        <v>6.5</v>
      </c>
      <c r="T24" s="2">
        <v>6.5</v>
      </c>
      <c r="U24" s="2">
        <v>2.5</v>
      </c>
      <c r="V24" s="2">
        <v>6.5</v>
      </c>
      <c r="W24" s="2">
        <v>6.5</v>
      </c>
      <c r="X24" s="2">
        <v>6.5</v>
      </c>
      <c r="Y24" s="2">
        <f t="shared" si="3"/>
        <v>45</v>
      </c>
    </row>
    <row r="25" spans="1:25" x14ac:dyDescent="0.25">
      <c r="A25" s="2">
        <v>22</v>
      </c>
      <c r="B25" s="2">
        <v>2</v>
      </c>
      <c r="C25" s="2">
        <v>3</v>
      </c>
      <c r="D25" s="2">
        <v>2</v>
      </c>
      <c r="E25" s="2">
        <v>5</v>
      </c>
      <c r="F25" s="2">
        <v>2</v>
      </c>
      <c r="G25" s="2">
        <v>4</v>
      </c>
      <c r="H25" s="2">
        <v>3</v>
      </c>
      <c r="I25" s="2">
        <v>3</v>
      </c>
      <c r="J25" s="2">
        <v>5</v>
      </c>
      <c r="K25" s="2">
        <f t="shared" si="0"/>
        <v>29</v>
      </c>
      <c r="L25" s="2">
        <f t="shared" si="1"/>
        <v>105</v>
      </c>
      <c r="M25" s="2">
        <f t="shared" si="2"/>
        <v>841</v>
      </c>
      <c r="O25" s="2">
        <v>22</v>
      </c>
      <c r="P25" s="2">
        <v>2</v>
      </c>
      <c r="Q25" s="2">
        <v>5</v>
      </c>
      <c r="R25" s="2">
        <v>2</v>
      </c>
      <c r="S25" s="2">
        <v>8.5</v>
      </c>
      <c r="T25" s="2">
        <v>2</v>
      </c>
      <c r="U25" s="2">
        <v>7</v>
      </c>
      <c r="V25" s="2">
        <v>5</v>
      </c>
      <c r="W25" s="2">
        <v>5</v>
      </c>
      <c r="X25" s="2">
        <v>8.5</v>
      </c>
      <c r="Y25" s="2">
        <f t="shared" si="3"/>
        <v>45</v>
      </c>
    </row>
    <row r="26" spans="1:25" x14ac:dyDescent="0.25">
      <c r="A26" s="2">
        <v>23</v>
      </c>
      <c r="B26" s="2">
        <v>3</v>
      </c>
      <c r="C26" s="2">
        <v>3</v>
      </c>
      <c r="D26" s="2">
        <v>2</v>
      </c>
      <c r="E26" s="2">
        <v>3</v>
      </c>
      <c r="F26" s="2">
        <v>4</v>
      </c>
      <c r="G26" s="2">
        <v>3</v>
      </c>
      <c r="H26" s="2">
        <v>4</v>
      </c>
      <c r="I26" s="2">
        <v>3</v>
      </c>
      <c r="J26" s="2">
        <v>3</v>
      </c>
      <c r="K26" s="2">
        <f t="shared" si="0"/>
        <v>28</v>
      </c>
      <c r="L26" s="2">
        <f t="shared" si="1"/>
        <v>90</v>
      </c>
      <c r="M26" s="2">
        <f t="shared" si="2"/>
        <v>784</v>
      </c>
      <c r="O26" s="2">
        <v>23</v>
      </c>
      <c r="P26" s="2">
        <v>4.5</v>
      </c>
      <c r="Q26" s="2">
        <v>4.5</v>
      </c>
      <c r="R26" s="2">
        <v>1</v>
      </c>
      <c r="S26" s="2">
        <v>4.5</v>
      </c>
      <c r="T26" s="2">
        <v>8.5</v>
      </c>
      <c r="U26" s="2">
        <v>4.5</v>
      </c>
      <c r="V26" s="2">
        <v>8.5</v>
      </c>
      <c r="W26" s="2">
        <v>4.5</v>
      </c>
      <c r="X26" s="2">
        <v>4.5</v>
      </c>
      <c r="Y26" s="2">
        <f t="shared" si="3"/>
        <v>45</v>
      </c>
    </row>
    <row r="27" spans="1:25" x14ac:dyDescent="0.25">
      <c r="A27" s="2">
        <v>24</v>
      </c>
      <c r="B27" s="2">
        <v>4</v>
      </c>
      <c r="C27" s="2">
        <v>3</v>
      </c>
      <c r="D27" s="2">
        <v>4</v>
      </c>
      <c r="E27" s="2">
        <v>2</v>
      </c>
      <c r="F27" s="2">
        <v>5</v>
      </c>
      <c r="G27" s="2">
        <v>4</v>
      </c>
      <c r="H27" s="2">
        <v>2</v>
      </c>
      <c r="I27" s="2">
        <v>3</v>
      </c>
      <c r="J27" s="2">
        <v>3</v>
      </c>
      <c r="K27" s="2">
        <f t="shared" si="0"/>
        <v>30</v>
      </c>
      <c r="L27" s="2">
        <f t="shared" si="1"/>
        <v>108</v>
      </c>
      <c r="M27" s="2">
        <f t="shared" si="2"/>
        <v>900</v>
      </c>
      <c r="O27" s="2">
        <v>24</v>
      </c>
      <c r="P27" s="2">
        <v>7</v>
      </c>
      <c r="Q27" s="2">
        <v>4</v>
      </c>
      <c r="R27" s="2">
        <v>7</v>
      </c>
      <c r="S27" s="2">
        <v>1.5</v>
      </c>
      <c r="T27" s="2">
        <v>9</v>
      </c>
      <c r="U27" s="2">
        <v>7</v>
      </c>
      <c r="V27" s="2">
        <v>1.5</v>
      </c>
      <c r="W27" s="2">
        <v>4</v>
      </c>
      <c r="X27" s="2">
        <v>4</v>
      </c>
      <c r="Y27" s="2">
        <f t="shared" si="3"/>
        <v>45</v>
      </c>
    </row>
    <row r="28" spans="1:25" x14ac:dyDescent="0.25">
      <c r="A28" s="2">
        <v>25</v>
      </c>
      <c r="B28" s="2">
        <v>3</v>
      </c>
      <c r="C28" s="2">
        <v>3</v>
      </c>
      <c r="D28" s="2">
        <v>4</v>
      </c>
      <c r="E28" s="2">
        <v>3</v>
      </c>
      <c r="F28" s="2">
        <v>2</v>
      </c>
      <c r="G28" s="2">
        <v>4</v>
      </c>
      <c r="H28" s="2">
        <v>4</v>
      </c>
      <c r="I28" s="2">
        <v>3</v>
      </c>
      <c r="J28" s="2">
        <v>4</v>
      </c>
      <c r="K28" s="2">
        <f t="shared" si="0"/>
        <v>30</v>
      </c>
      <c r="L28" s="2">
        <f t="shared" si="1"/>
        <v>104</v>
      </c>
      <c r="M28" s="2">
        <f t="shared" si="2"/>
        <v>900</v>
      </c>
      <c r="O28" s="2">
        <v>25</v>
      </c>
      <c r="P28" s="2">
        <v>3.5</v>
      </c>
      <c r="Q28" s="2">
        <v>3.5</v>
      </c>
      <c r="R28" s="2">
        <v>7.5</v>
      </c>
      <c r="S28" s="2">
        <v>3.5</v>
      </c>
      <c r="T28" s="2">
        <v>1</v>
      </c>
      <c r="U28" s="2">
        <v>7.5</v>
      </c>
      <c r="V28" s="2">
        <v>7.5</v>
      </c>
      <c r="W28" s="2">
        <v>3.5</v>
      </c>
      <c r="X28" s="2">
        <v>7.5</v>
      </c>
      <c r="Y28" s="2">
        <f t="shared" si="3"/>
        <v>45</v>
      </c>
    </row>
    <row r="29" spans="1:25" x14ac:dyDescent="0.25">
      <c r="A29" s="2">
        <v>26</v>
      </c>
      <c r="B29" s="2">
        <v>3</v>
      </c>
      <c r="C29" s="2">
        <v>3</v>
      </c>
      <c r="D29" s="2">
        <v>4</v>
      </c>
      <c r="E29" s="2">
        <v>3</v>
      </c>
      <c r="F29" s="2">
        <v>2</v>
      </c>
      <c r="G29" s="2">
        <v>2</v>
      </c>
      <c r="H29" s="2">
        <v>3</v>
      </c>
      <c r="I29" s="2">
        <v>2</v>
      </c>
      <c r="J29" s="2">
        <v>2</v>
      </c>
      <c r="K29" s="2">
        <f t="shared" si="0"/>
        <v>24</v>
      </c>
      <c r="L29" s="2">
        <f t="shared" si="1"/>
        <v>68</v>
      </c>
      <c r="M29" s="2">
        <f t="shared" si="2"/>
        <v>576</v>
      </c>
      <c r="O29" s="2">
        <v>26</v>
      </c>
      <c r="P29" s="2">
        <v>6.5</v>
      </c>
      <c r="Q29" s="2">
        <v>6.5</v>
      </c>
      <c r="R29" s="2">
        <v>9</v>
      </c>
      <c r="S29" s="2">
        <v>6.5</v>
      </c>
      <c r="T29" s="2">
        <v>2.5</v>
      </c>
      <c r="U29" s="2">
        <v>2.5</v>
      </c>
      <c r="V29" s="2">
        <v>6.5</v>
      </c>
      <c r="W29" s="2">
        <v>2.5</v>
      </c>
      <c r="X29" s="2">
        <v>2.5</v>
      </c>
      <c r="Y29" s="2">
        <f t="shared" si="3"/>
        <v>45</v>
      </c>
    </row>
    <row r="30" spans="1:25" x14ac:dyDescent="0.25">
      <c r="A30" s="2">
        <v>27</v>
      </c>
      <c r="B30" s="2">
        <v>3</v>
      </c>
      <c r="C30" s="2">
        <v>3</v>
      </c>
      <c r="D30" s="2">
        <v>4</v>
      </c>
      <c r="E30" s="2">
        <v>4</v>
      </c>
      <c r="F30" s="2">
        <v>3</v>
      </c>
      <c r="G30" s="2">
        <v>3</v>
      </c>
      <c r="H30" s="2">
        <v>4</v>
      </c>
      <c r="I30" s="2">
        <v>4</v>
      </c>
      <c r="J30" s="2">
        <v>3</v>
      </c>
      <c r="K30" s="2">
        <f t="shared" si="0"/>
        <v>31</v>
      </c>
      <c r="L30" s="2">
        <f t="shared" si="1"/>
        <v>109</v>
      </c>
      <c r="M30" s="2">
        <f t="shared" si="2"/>
        <v>961</v>
      </c>
      <c r="O30" s="2">
        <v>27</v>
      </c>
      <c r="P30" s="2">
        <v>3</v>
      </c>
      <c r="Q30" s="2">
        <v>3</v>
      </c>
      <c r="R30" s="2">
        <v>7.5</v>
      </c>
      <c r="S30" s="2">
        <v>7.5</v>
      </c>
      <c r="T30" s="2">
        <v>3</v>
      </c>
      <c r="U30" s="2">
        <v>3</v>
      </c>
      <c r="V30" s="2">
        <v>7.5</v>
      </c>
      <c r="W30" s="2">
        <v>7.5</v>
      </c>
      <c r="X30" s="2">
        <v>3</v>
      </c>
      <c r="Y30" s="2">
        <f t="shared" si="3"/>
        <v>45</v>
      </c>
    </row>
    <row r="31" spans="1:25" x14ac:dyDescent="0.25">
      <c r="A31" s="2">
        <v>28</v>
      </c>
      <c r="B31" s="2">
        <v>3</v>
      </c>
      <c r="C31" s="2">
        <v>4</v>
      </c>
      <c r="D31" s="2">
        <v>4</v>
      </c>
      <c r="E31" s="2">
        <v>3</v>
      </c>
      <c r="F31" s="2">
        <v>3</v>
      </c>
      <c r="G31" s="2">
        <v>2</v>
      </c>
      <c r="H31" s="2">
        <v>3</v>
      </c>
      <c r="I31" s="2">
        <v>2</v>
      </c>
      <c r="J31" s="2">
        <v>2</v>
      </c>
      <c r="K31" s="2">
        <f t="shared" si="0"/>
        <v>26</v>
      </c>
      <c r="L31" s="2">
        <f t="shared" si="1"/>
        <v>80</v>
      </c>
      <c r="M31" s="2">
        <f t="shared" si="2"/>
        <v>676</v>
      </c>
      <c r="O31" s="2">
        <v>28</v>
      </c>
      <c r="P31" s="2">
        <v>5.5</v>
      </c>
      <c r="Q31" s="2">
        <v>8.5</v>
      </c>
      <c r="R31" s="2">
        <v>8.5</v>
      </c>
      <c r="S31" s="2">
        <v>5.5</v>
      </c>
      <c r="T31" s="2">
        <v>5.5</v>
      </c>
      <c r="U31" s="2">
        <v>2</v>
      </c>
      <c r="V31" s="2">
        <v>5.5</v>
      </c>
      <c r="W31" s="2">
        <v>2</v>
      </c>
      <c r="X31" s="2">
        <v>2</v>
      </c>
      <c r="Y31" s="2">
        <f t="shared" si="3"/>
        <v>45</v>
      </c>
    </row>
    <row r="32" spans="1:25" x14ac:dyDescent="0.25">
      <c r="A32" s="2">
        <v>29</v>
      </c>
      <c r="B32" s="2">
        <v>3</v>
      </c>
      <c r="C32" s="2">
        <v>3</v>
      </c>
      <c r="D32" s="2">
        <v>4</v>
      </c>
      <c r="E32" s="2">
        <v>4</v>
      </c>
      <c r="F32" s="2">
        <v>3</v>
      </c>
      <c r="G32" s="2">
        <v>3</v>
      </c>
      <c r="H32" s="2">
        <v>3</v>
      </c>
      <c r="I32" s="2">
        <v>3</v>
      </c>
      <c r="J32" s="2">
        <v>4</v>
      </c>
      <c r="K32" s="2">
        <f t="shared" si="0"/>
        <v>30</v>
      </c>
      <c r="L32" s="2">
        <f t="shared" si="1"/>
        <v>102</v>
      </c>
      <c r="M32" s="2">
        <f t="shared" si="2"/>
        <v>900</v>
      </c>
      <c r="O32" s="2">
        <v>29</v>
      </c>
      <c r="P32" s="2">
        <v>3.5</v>
      </c>
      <c r="Q32" s="2">
        <v>3.5</v>
      </c>
      <c r="R32" s="2">
        <v>8</v>
      </c>
      <c r="S32" s="2">
        <v>8</v>
      </c>
      <c r="T32" s="2">
        <v>3.5</v>
      </c>
      <c r="U32" s="2">
        <v>3.5</v>
      </c>
      <c r="V32" s="2">
        <v>3.5</v>
      </c>
      <c r="W32" s="2">
        <v>3.5</v>
      </c>
      <c r="X32" s="2">
        <v>8</v>
      </c>
      <c r="Y32" s="2">
        <f t="shared" si="3"/>
        <v>45</v>
      </c>
    </row>
    <row r="33" spans="1:25" x14ac:dyDescent="0.25">
      <c r="A33" s="2">
        <v>30</v>
      </c>
      <c r="B33" s="2">
        <v>3</v>
      </c>
      <c r="C33" s="2">
        <v>3</v>
      </c>
      <c r="D33" s="2">
        <v>2</v>
      </c>
      <c r="E33" s="2">
        <v>4</v>
      </c>
      <c r="F33" s="2">
        <v>4</v>
      </c>
      <c r="G33" s="2">
        <v>3</v>
      </c>
      <c r="H33" s="2">
        <v>4</v>
      </c>
      <c r="I33" s="2">
        <v>4</v>
      </c>
      <c r="J33" s="2">
        <v>4</v>
      </c>
      <c r="K33" s="2">
        <f t="shared" si="0"/>
        <v>31</v>
      </c>
      <c r="L33" s="2">
        <f t="shared" si="1"/>
        <v>111</v>
      </c>
      <c r="M33" s="2">
        <f t="shared" si="2"/>
        <v>961</v>
      </c>
      <c r="O33" s="2">
        <v>30</v>
      </c>
      <c r="P33" s="2">
        <v>3</v>
      </c>
      <c r="Q33" s="2">
        <v>3</v>
      </c>
      <c r="R33" s="2">
        <v>1</v>
      </c>
      <c r="S33" s="2">
        <v>7</v>
      </c>
      <c r="T33" s="2">
        <v>7</v>
      </c>
      <c r="U33" s="2">
        <v>3</v>
      </c>
      <c r="V33" s="2">
        <v>7</v>
      </c>
      <c r="W33" s="2">
        <v>7</v>
      </c>
      <c r="X33" s="2">
        <v>7</v>
      </c>
      <c r="Y33" s="2">
        <f t="shared" si="3"/>
        <v>45</v>
      </c>
    </row>
    <row r="34" spans="1:25" x14ac:dyDescent="0.25">
      <c r="A34" s="2" t="s">
        <v>11</v>
      </c>
      <c r="B34" s="2">
        <f>SUM(B4:B33)</f>
        <v>83</v>
      </c>
      <c r="C34" s="2">
        <f t="shared" ref="C34:J34" si="4">SUM(C4:C33)</f>
        <v>90</v>
      </c>
      <c r="D34" s="2">
        <f t="shared" si="4"/>
        <v>86</v>
      </c>
      <c r="E34" s="2">
        <f t="shared" si="4"/>
        <v>96</v>
      </c>
      <c r="F34" s="2">
        <f t="shared" si="4"/>
        <v>87</v>
      </c>
      <c r="G34" s="2">
        <f t="shared" si="4"/>
        <v>89</v>
      </c>
      <c r="H34" s="2">
        <f t="shared" si="4"/>
        <v>88</v>
      </c>
      <c r="I34" s="2">
        <f t="shared" si="4"/>
        <v>93</v>
      </c>
      <c r="J34" s="2">
        <f t="shared" si="4"/>
        <v>93</v>
      </c>
      <c r="K34" s="2">
        <f>SUM(K4:K33)</f>
        <v>805</v>
      </c>
      <c r="O34" s="2" t="s">
        <v>18</v>
      </c>
      <c r="P34" s="2">
        <f>SUM(P4:P33)</f>
        <v>129</v>
      </c>
      <c r="Q34" s="2">
        <f t="shared" ref="Q34:X34" si="5">SUM(Q4:Q33)</f>
        <v>146.5</v>
      </c>
      <c r="R34" s="2">
        <f t="shared" si="5"/>
        <v>144.5</v>
      </c>
      <c r="S34" s="2">
        <f t="shared" si="5"/>
        <v>174</v>
      </c>
      <c r="T34" s="2">
        <f t="shared" si="5"/>
        <v>140.5</v>
      </c>
      <c r="U34" s="2">
        <f t="shared" si="5"/>
        <v>143</v>
      </c>
      <c r="V34" s="2">
        <f t="shared" si="5"/>
        <v>148.5</v>
      </c>
      <c r="W34" s="2">
        <f t="shared" si="5"/>
        <v>160.5</v>
      </c>
      <c r="X34" s="2">
        <f t="shared" si="5"/>
        <v>163.5</v>
      </c>
      <c r="Y34" s="5"/>
    </row>
    <row r="35" spans="1:25" x14ac:dyDescent="0.25">
      <c r="A35" s="2" t="s">
        <v>12</v>
      </c>
      <c r="B35" s="2">
        <f>((B4^2)+(B5^2)+(B6^2)+(B7^2)+(B8^2)+(B9^2)+(B10^2)+(B11^2)+(B12^2)+(B13^2)+(B14^2)+(B15^2)+(B16^2)+(B17^2)+(B18^2)+(B19^2)+(B20^2)+(B21^2)+(B22^2)+(B23^2)+(B24^2)+(B25^2)+(B26^2)+(B27^2)+(B28^2)+(B29^2)+(B30^2)+(B31^2)+(B32^2)+(B33^2))</f>
        <v>249</v>
      </c>
      <c r="C35" s="2">
        <f t="shared" ref="C35:J35" si="6">((C4^2)+(C5^2)+(C6^2)+(C7^2)+(C8^2)+(C9^2)+(C10^2)+(C11^2)+(C12^2)+(C13^2)+(C14^2)+(C15^2)+(C16^2)+(C17^2)+(C18^2)+(C19^2)+(C20^2)+(C21^2)+(C22^2)+(C23^2)+(C24^2)+(C25^2)+(C26^2)+(C27^2)+(C28^2)+(C29^2)+(C30^2)+(C31^2)+(C32^2)+(C33^2))</f>
        <v>280</v>
      </c>
      <c r="D35" s="2">
        <f t="shared" si="6"/>
        <v>274</v>
      </c>
      <c r="E35" s="2">
        <f t="shared" si="6"/>
        <v>328</v>
      </c>
      <c r="F35" s="2">
        <f t="shared" si="6"/>
        <v>275</v>
      </c>
      <c r="G35" s="2">
        <f t="shared" si="6"/>
        <v>281</v>
      </c>
      <c r="H35" s="2">
        <f t="shared" si="6"/>
        <v>278</v>
      </c>
      <c r="I35" s="2">
        <f t="shared" si="6"/>
        <v>305</v>
      </c>
      <c r="J35" s="2">
        <f t="shared" si="6"/>
        <v>307</v>
      </c>
      <c r="K35" s="2">
        <f>((K4^2)+(K5^2)+(K6^2)+(K7^2)+(K8^2)+(K9^2)+(K10^2)+(K11^2)+(K12^2)+(K13^2)+(K14^2)+(K15^2)+(K16^2)+(K17^2)+(K18^2)+(K19^2)+(K20^2)+(K21^2)+(K22^2)+(K23^2)+(K24^2)+(K25^2)+(K26^2)+(K27^2)+(K28^2)+(K29^2)+(K30^2)+(K31^2)+(K32^2)+(K33^2))</f>
        <v>21989</v>
      </c>
      <c r="O35" s="2" t="s">
        <v>14</v>
      </c>
      <c r="P35" s="9">
        <f>AVERAGE(P4:P33)</f>
        <v>4.3</v>
      </c>
      <c r="Q35" s="9">
        <f t="shared" ref="Q35:X35" si="7">AVERAGE(Q4:Q33)</f>
        <v>4.8833333333333337</v>
      </c>
      <c r="R35" s="9">
        <f t="shared" si="7"/>
        <v>4.8166666666666664</v>
      </c>
      <c r="S35" s="9">
        <f t="shared" si="7"/>
        <v>5.8</v>
      </c>
      <c r="T35" s="9">
        <f t="shared" si="7"/>
        <v>4.6833333333333336</v>
      </c>
      <c r="U35" s="9">
        <f t="shared" si="7"/>
        <v>4.7666666666666666</v>
      </c>
      <c r="V35" s="9">
        <f t="shared" si="7"/>
        <v>4.95</v>
      </c>
      <c r="W35" s="9">
        <f t="shared" si="7"/>
        <v>5.35</v>
      </c>
      <c r="X35" s="9">
        <f t="shared" si="7"/>
        <v>5.45</v>
      </c>
    </row>
    <row r="36" spans="1:25" x14ac:dyDescent="0.25">
      <c r="A36" s="2" t="s">
        <v>13</v>
      </c>
      <c r="B36" s="2">
        <f>B34^2</f>
        <v>6889</v>
      </c>
      <c r="C36" s="2">
        <f t="shared" ref="C36:J36" si="8">C34^2</f>
        <v>8100</v>
      </c>
      <c r="D36" s="2">
        <f t="shared" si="8"/>
        <v>7396</v>
      </c>
      <c r="E36" s="2">
        <f t="shared" si="8"/>
        <v>9216</v>
      </c>
      <c r="F36" s="2">
        <f t="shared" si="8"/>
        <v>7569</v>
      </c>
      <c r="G36" s="2">
        <f t="shared" si="8"/>
        <v>7921</v>
      </c>
      <c r="H36" s="2">
        <f t="shared" si="8"/>
        <v>7744</v>
      </c>
      <c r="I36" s="2">
        <f t="shared" si="8"/>
        <v>8649</v>
      </c>
      <c r="J36" s="2">
        <f t="shared" si="8"/>
        <v>8649</v>
      </c>
      <c r="K36" s="6"/>
    </row>
    <row r="37" spans="1:25" x14ac:dyDescent="0.25">
      <c r="A37" s="2" t="s">
        <v>14</v>
      </c>
      <c r="B37" s="9">
        <f>AVERAGE(B4:B33)</f>
        <v>2.7666666666666666</v>
      </c>
      <c r="C37" s="9">
        <f t="shared" ref="C37:J37" si="9">AVERAGE(C4:C33)</f>
        <v>3</v>
      </c>
      <c r="D37" s="9">
        <f t="shared" si="9"/>
        <v>2.8666666666666667</v>
      </c>
      <c r="E37" s="9">
        <f t="shared" si="9"/>
        <v>3.2</v>
      </c>
      <c r="F37" s="9">
        <f t="shared" si="9"/>
        <v>2.9</v>
      </c>
      <c r="G37" s="9">
        <f t="shared" si="9"/>
        <v>2.9666666666666668</v>
      </c>
      <c r="H37" s="9">
        <f t="shared" si="9"/>
        <v>2.9333333333333331</v>
      </c>
      <c r="I37" s="9">
        <f t="shared" si="9"/>
        <v>3.1</v>
      </c>
      <c r="J37" s="9">
        <f t="shared" si="9"/>
        <v>3.1</v>
      </c>
    </row>
    <row r="39" spans="1:25" x14ac:dyDescent="0.25">
      <c r="A39" s="1" t="s">
        <v>19</v>
      </c>
      <c r="B39" s="1">
        <f>((K34^2)/(30*9))</f>
        <v>2400.0925925925926</v>
      </c>
    </row>
    <row r="41" spans="1:25" x14ac:dyDescent="0.25">
      <c r="A41" s="19" t="s">
        <v>20</v>
      </c>
      <c r="B41" s="19"/>
    </row>
    <row r="42" spans="1:25" x14ac:dyDescent="0.25">
      <c r="A42" s="17" t="s">
        <v>21</v>
      </c>
      <c r="B42" s="17" t="s">
        <v>22</v>
      </c>
      <c r="C42" s="17" t="s">
        <v>23</v>
      </c>
      <c r="D42" s="17" t="s">
        <v>24</v>
      </c>
      <c r="E42" s="17" t="s">
        <v>25</v>
      </c>
      <c r="F42" s="18"/>
      <c r="G42" s="18" t="s">
        <v>25</v>
      </c>
      <c r="H42" s="18"/>
    </row>
    <row r="43" spans="1:25" x14ac:dyDescent="0.25">
      <c r="A43" s="17"/>
      <c r="B43" s="17"/>
      <c r="C43" s="17"/>
      <c r="D43" s="17"/>
      <c r="E43" s="17"/>
      <c r="F43" s="18"/>
      <c r="G43" s="8">
        <v>0.05</v>
      </c>
      <c r="H43" s="8">
        <v>0.01</v>
      </c>
    </row>
    <row r="44" spans="1:25" x14ac:dyDescent="0.25">
      <c r="A44" s="2" t="s">
        <v>26</v>
      </c>
      <c r="B44" s="2">
        <f>9-1</f>
        <v>8</v>
      </c>
      <c r="C44" s="7">
        <f>SUMSQ(B34:J34)/30-B39</f>
        <v>4.3407407407407845</v>
      </c>
      <c r="D44" s="7">
        <f>C44/B44</f>
        <v>0.54259259259259807</v>
      </c>
      <c r="E44" s="7">
        <f>D44/D46</f>
        <v>0.9725306169165715</v>
      </c>
      <c r="F44" s="2" t="str">
        <f>IF(E44&lt;G44,"tn",IF(E44&lt;H44,"*","**"))</f>
        <v>tn</v>
      </c>
      <c r="G44" s="7">
        <f>FINV(0.05,B44,B46)</f>
        <v>1.978456682017546</v>
      </c>
      <c r="H44" s="7">
        <f>FINV(0.01,B44,B46)</f>
        <v>2.5886487443430841</v>
      </c>
      <c r="M44" s="2" t="s">
        <v>44</v>
      </c>
      <c r="N44" s="7">
        <f>(12/((30*9)*(9+1))*SUMSQ(P34:X34)-3*(30)*(9+1))</f>
        <v>6.6377777777777283</v>
      </c>
    </row>
    <row r="45" spans="1:25" x14ac:dyDescent="0.25">
      <c r="A45" s="2" t="s">
        <v>1</v>
      </c>
      <c r="B45" s="2">
        <f>30-1</f>
        <v>29</v>
      </c>
      <c r="C45" s="7">
        <f>SUMSQ(K4:K33)/9-B39</f>
        <v>43.129629629629562</v>
      </c>
      <c r="D45" s="7">
        <f>C45/B45</f>
        <v>1.4872286079182608</v>
      </c>
      <c r="M45" s="2" t="s">
        <v>45</v>
      </c>
      <c r="N45" s="7">
        <v>15.507313055865501</v>
      </c>
    </row>
    <row r="46" spans="1:25" x14ac:dyDescent="0.25">
      <c r="A46" s="2" t="s">
        <v>27</v>
      </c>
      <c r="B46" s="2">
        <f>B44*B45</f>
        <v>232</v>
      </c>
      <c r="C46" s="7">
        <f>C47-C44-C45</f>
        <v>129.43703703703704</v>
      </c>
      <c r="D46" s="7">
        <f>C46/B46</f>
        <v>0.55791826309067694</v>
      </c>
    </row>
    <row r="47" spans="1:25" x14ac:dyDescent="0.25">
      <c r="A47" s="2" t="s">
        <v>18</v>
      </c>
      <c r="B47" s="2">
        <f>SUM(B44:B46)</f>
        <v>269</v>
      </c>
      <c r="C47" s="7">
        <f>SUMSQ(B4:J33)-B39</f>
        <v>176.90740740740739</v>
      </c>
      <c r="M47" s="2" t="s">
        <v>2</v>
      </c>
      <c r="N47" s="2" t="s">
        <v>14</v>
      </c>
      <c r="O47" s="15" t="s">
        <v>46</v>
      </c>
      <c r="P47" s="16"/>
    </row>
    <row r="48" spans="1:25" x14ac:dyDescent="0.25">
      <c r="M48" s="2" t="s">
        <v>58</v>
      </c>
      <c r="N48" s="2">
        <v>2.8</v>
      </c>
      <c r="O48" s="2">
        <v>129</v>
      </c>
      <c r="P48" s="2"/>
    </row>
    <row r="49" spans="13:26" x14ac:dyDescent="0.25">
      <c r="M49" s="2" t="s">
        <v>50</v>
      </c>
      <c r="N49" s="2">
        <v>3</v>
      </c>
      <c r="O49" s="2">
        <v>146.5</v>
      </c>
      <c r="P49" s="2"/>
    </row>
    <row r="50" spans="13:26" x14ac:dyDescent="0.25">
      <c r="M50" s="2" t="s">
        <v>51</v>
      </c>
      <c r="N50" s="2">
        <v>2.9</v>
      </c>
      <c r="O50" s="2">
        <v>144.5</v>
      </c>
      <c r="P50" s="2"/>
    </row>
    <row r="51" spans="13:26" x14ac:dyDescent="0.25">
      <c r="M51" s="2" t="s">
        <v>52</v>
      </c>
      <c r="N51" s="2">
        <v>3.2</v>
      </c>
      <c r="O51" s="2">
        <v>174</v>
      </c>
      <c r="P51" s="2"/>
    </row>
    <row r="52" spans="13:26" x14ac:dyDescent="0.25">
      <c r="M52" s="2" t="s">
        <v>53</v>
      </c>
      <c r="N52" s="2">
        <v>2.9</v>
      </c>
      <c r="O52" s="2">
        <v>140.5</v>
      </c>
      <c r="P52" s="2"/>
    </row>
    <row r="53" spans="13:26" x14ac:dyDescent="0.25">
      <c r="M53" s="2" t="s">
        <v>54</v>
      </c>
      <c r="N53" s="2">
        <v>3</v>
      </c>
      <c r="O53" s="2">
        <v>143</v>
      </c>
      <c r="P53" s="2"/>
    </row>
    <row r="54" spans="13:26" x14ac:dyDescent="0.25">
      <c r="M54" s="2" t="s">
        <v>55</v>
      </c>
      <c r="N54" s="2">
        <v>2.9</v>
      </c>
      <c r="O54" s="2">
        <v>148.5</v>
      </c>
      <c r="P54" s="2"/>
    </row>
    <row r="55" spans="13:26" x14ac:dyDescent="0.25">
      <c r="M55" s="2" t="s">
        <v>56</v>
      </c>
      <c r="N55" s="2">
        <v>3.1</v>
      </c>
      <c r="O55" s="2">
        <v>160.5</v>
      </c>
      <c r="P55" s="2"/>
    </row>
    <row r="56" spans="13:26" x14ac:dyDescent="0.25">
      <c r="M56" s="2" t="s">
        <v>57</v>
      </c>
      <c r="N56" s="2">
        <v>3.1</v>
      </c>
      <c r="O56" s="2">
        <v>163.5</v>
      </c>
      <c r="P56" s="2"/>
    </row>
    <row r="57" spans="13:26" x14ac:dyDescent="0.25">
      <c r="M57" s="2" t="s">
        <v>47</v>
      </c>
      <c r="N57" s="12">
        <f>1.645*SQRT(30*9*(9+1)/6)</f>
        <v>34.895719651556121</v>
      </c>
      <c r="O57" s="13"/>
      <c r="P57" s="14"/>
    </row>
    <row r="60" spans="13:26" x14ac:dyDescent="0.25">
      <c r="M60" s="2"/>
      <c r="N60" s="2" t="s">
        <v>14</v>
      </c>
      <c r="O60" s="2" t="s">
        <v>46</v>
      </c>
      <c r="P60" s="2"/>
    </row>
    <row r="61" spans="13:26" x14ac:dyDescent="0.25">
      <c r="M61" s="2" t="s">
        <v>3</v>
      </c>
      <c r="N61" s="2">
        <v>2.8</v>
      </c>
      <c r="O61" s="2">
        <v>129</v>
      </c>
      <c r="P61" s="2">
        <f>O61+N61</f>
        <v>131.80000000000001</v>
      </c>
      <c r="Q61" s="22"/>
      <c r="Z61" s="1" t="s">
        <v>64</v>
      </c>
    </row>
    <row r="62" spans="13:26" x14ac:dyDescent="0.25">
      <c r="M62" s="2" t="s">
        <v>7</v>
      </c>
      <c r="N62" s="2">
        <v>2.9</v>
      </c>
      <c r="O62" s="2">
        <v>140.5</v>
      </c>
      <c r="P62" s="2">
        <f t="shared" ref="P62:P69" si="10">O62+N62</f>
        <v>143.4</v>
      </c>
      <c r="R62" s="24"/>
      <c r="Z62" s="1" t="s">
        <v>65</v>
      </c>
    </row>
    <row r="63" spans="13:26" x14ac:dyDescent="0.25">
      <c r="M63" s="2" t="s">
        <v>5</v>
      </c>
      <c r="N63" s="2">
        <v>2.9</v>
      </c>
      <c r="O63" s="2">
        <v>144.5</v>
      </c>
      <c r="P63" s="2">
        <f t="shared" si="10"/>
        <v>147.4</v>
      </c>
      <c r="S63" s="23"/>
      <c r="Z63" s="1" t="s">
        <v>66</v>
      </c>
    </row>
    <row r="64" spans="13:26" x14ac:dyDescent="0.25">
      <c r="M64" s="2" t="s">
        <v>9</v>
      </c>
      <c r="N64" s="2">
        <v>2.9</v>
      </c>
      <c r="O64" s="2">
        <v>148.5</v>
      </c>
      <c r="P64" s="2">
        <f t="shared" si="10"/>
        <v>151.4</v>
      </c>
      <c r="T64" s="27"/>
      <c r="Z64" s="1" t="s">
        <v>67</v>
      </c>
    </row>
    <row r="65" spans="13:26" x14ac:dyDescent="0.25">
      <c r="M65" s="2" t="s">
        <v>8</v>
      </c>
      <c r="N65" s="2">
        <v>3</v>
      </c>
      <c r="O65" s="2">
        <v>143</v>
      </c>
      <c r="P65" s="2">
        <f t="shared" si="10"/>
        <v>146</v>
      </c>
      <c r="T65" s="27"/>
      <c r="U65" s="27"/>
      <c r="Z65" s="1" t="s">
        <v>67</v>
      </c>
    </row>
    <row r="66" spans="13:26" x14ac:dyDescent="0.25">
      <c r="M66" s="2" t="s">
        <v>4</v>
      </c>
      <c r="N66" s="2">
        <v>3</v>
      </c>
      <c r="O66" s="2">
        <v>146.5</v>
      </c>
      <c r="P66" s="2">
        <f t="shared" si="10"/>
        <v>149.5</v>
      </c>
      <c r="T66" s="27"/>
      <c r="U66" s="27"/>
      <c r="V66" s="27"/>
      <c r="Z66" s="1" t="s">
        <v>67</v>
      </c>
    </row>
    <row r="67" spans="13:26" x14ac:dyDescent="0.25">
      <c r="M67" s="2" t="s">
        <v>16</v>
      </c>
      <c r="N67" s="2">
        <v>3.1</v>
      </c>
      <c r="O67" s="2">
        <v>160.5</v>
      </c>
      <c r="P67" s="2">
        <f t="shared" si="10"/>
        <v>163.6</v>
      </c>
      <c r="W67" s="30"/>
      <c r="Z67" s="1" t="s">
        <v>68</v>
      </c>
    </row>
    <row r="68" spans="13:26" x14ac:dyDescent="0.25">
      <c r="M68" s="2" t="s">
        <v>10</v>
      </c>
      <c r="N68" s="2">
        <v>3.1</v>
      </c>
      <c r="O68" s="2">
        <v>163.5</v>
      </c>
      <c r="P68" s="2">
        <f t="shared" si="10"/>
        <v>166.6</v>
      </c>
      <c r="W68" s="30"/>
      <c r="X68" s="31"/>
      <c r="Z68" s="1" t="s">
        <v>69</v>
      </c>
    </row>
    <row r="69" spans="13:26" x14ac:dyDescent="0.25">
      <c r="M69" s="2" t="s">
        <v>6</v>
      </c>
      <c r="N69" s="2">
        <v>3.2</v>
      </c>
      <c r="O69" s="2">
        <v>174</v>
      </c>
      <c r="P69" s="2">
        <f t="shared" si="10"/>
        <v>177.2</v>
      </c>
      <c r="X69" s="31"/>
      <c r="Y69" s="31"/>
      <c r="Z69" s="1" t="s">
        <v>70</v>
      </c>
    </row>
  </sheetData>
  <mergeCells count="18">
    <mergeCell ref="K2:K3"/>
    <mergeCell ref="L2:L3"/>
    <mergeCell ref="M2:M3"/>
    <mergeCell ref="E42:E43"/>
    <mergeCell ref="F42:F43"/>
    <mergeCell ref="G42:H42"/>
    <mergeCell ref="A2:A3"/>
    <mergeCell ref="B2:J2"/>
    <mergeCell ref="A41:B41"/>
    <mergeCell ref="A42:A43"/>
    <mergeCell ref="B42:B43"/>
    <mergeCell ref="C42:C43"/>
    <mergeCell ref="D42:D43"/>
    <mergeCell ref="N57:P57"/>
    <mergeCell ref="O47:P47"/>
    <mergeCell ref="O2:O3"/>
    <mergeCell ref="P2:X2"/>
    <mergeCell ref="Y2:Y3"/>
  </mergeCells>
  <pageMargins left="0.7" right="0.7" top="0.75" bottom="0.75" header="0.3" footer="0.3"/>
  <pageSetup paperSize="9"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C66"/>
  <sheetViews>
    <sheetView topLeftCell="Q40" zoomScale="70" zoomScaleNormal="70" workbookViewId="0">
      <selection activeCell="W52" sqref="W52"/>
    </sheetView>
  </sheetViews>
  <sheetFormatPr defaultRowHeight="15.75" x14ac:dyDescent="0.25"/>
  <cols>
    <col min="1" max="1" width="9.140625" style="1"/>
    <col min="2" max="2" width="22.28515625" style="1" bestFit="1" customWidth="1"/>
    <col min="3" max="12" width="9.140625" style="1"/>
    <col min="13" max="13" width="11.42578125" style="1" bestFit="1" customWidth="1"/>
    <col min="14" max="14" width="9.7109375" style="1" bestFit="1" customWidth="1"/>
    <col min="15" max="15" width="9.140625" style="1"/>
    <col min="16" max="16" width="60.140625" style="1" bestFit="1" customWidth="1"/>
    <col min="17" max="17" width="14.7109375" style="1" bestFit="1" customWidth="1"/>
    <col min="18" max="18" width="14.85546875" style="1" bestFit="1" customWidth="1"/>
    <col min="19" max="19" width="7.5703125" style="1" bestFit="1" customWidth="1"/>
    <col min="20" max="16384" width="9.140625" style="1"/>
  </cols>
  <sheetData>
    <row r="1" spans="1:26" x14ac:dyDescent="0.25">
      <c r="A1" s="1" t="s">
        <v>28</v>
      </c>
      <c r="P1" s="1" t="s">
        <v>30</v>
      </c>
    </row>
    <row r="2" spans="1:26" x14ac:dyDescent="0.25">
      <c r="B2" s="17" t="s">
        <v>29</v>
      </c>
      <c r="C2" s="18" t="s">
        <v>2</v>
      </c>
      <c r="D2" s="18"/>
      <c r="E2" s="18"/>
      <c r="F2" s="18"/>
      <c r="G2" s="18"/>
      <c r="H2" s="18"/>
      <c r="I2" s="18"/>
      <c r="J2" s="18"/>
      <c r="K2" s="18"/>
      <c r="L2" s="17" t="s">
        <v>11</v>
      </c>
      <c r="M2" s="17" t="s">
        <v>12</v>
      </c>
      <c r="N2" s="17" t="s">
        <v>13</v>
      </c>
      <c r="P2" s="17" t="s">
        <v>1</v>
      </c>
      <c r="Q2" s="18" t="s">
        <v>31</v>
      </c>
      <c r="R2" s="18"/>
      <c r="S2" s="18"/>
      <c r="T2" s="18"/>
      <c r="U2" s="18"/>
      <c r="V2" s="18"/>
      <c r="W2" s="18"/>
      <c r="X2" s="18"/>
      <c r="Y2" s="18"/>
      <c r="Z2" s="17" t="s">
        <v>17</v>
      </c>
    </row>
    <row r="3" spans="1:26" x14ac:dyDescent="0.25">
      <c r="B3" s="17"/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  <c r="J3" s="2" t="s">
        <v>16</v>
      </c>
      <c r="K3" s="2" t="s">
        <v>10</v>
      </c>
      <c r="L3" s="17"/>
      <c r="M3" s="17"/>
      <c r="N3" s="17"/>
      <c r="P3" s="17"/>
      <c r="Q3" s="2" t="s">
        <v>3</v>
      </c>
      <c r="R3" s="2" t="s">
        <v>4</v>
      </c>
      <c r="S3" s="2" t="s">
        <v>5</v>
      </c>
      <c r="T3" s="2" t="s">
        <v>6</v>
      </c>
      <c r="U3" s="2" t="s">
        <v>7</v>
      </c>
      <c r="V3" s="2" t="s">
        <v>8</v>
      </c>
      <c r="W3" s="2" t="s">
        <v>9</v>
      </c>
      <c r="X3" s="2" t="s">
        <v>16</v>
      </c>
      <c r="Y3" s="2" t="s">
        <v>10</v>
      </c>
      <c r="Z3" s="17"/>
    </row>
    <row r="4" spans="1:26" x14ac:dyDescent="0.25">
      <c r="B4" s="2">
        <v>1</v>
      </c>
      <c r="C4" s="2">
        <v>3</v>
      </c>
      <c r="D4" s="2">
        <v>2</v>
      </c>
      <c r="E4" s="2">
        <v>4</v>
      </c>
      <c r="F4" s="2">
        <v>3</v>
      </c>
      <c r="G4" s="2">
        <v>2</v>
      </c>
      <c r="H4" s="2">
        <v>2</v>
      </c>
      <c r="I4" s="2">
        <v>3</v>
      </c>
      <c r="J4" s="2">
        <v>2</v>
      </c>
      <c r="K4" s="2">
        <v>3</v>
      </c>
      <c r="L4" s="2">
        <f>SUM(C4:K4)</f>
        <v>24</v>
      </c>
      <c r="M4" s="2">
        <f>((C4^2)+(D4^2)+(E4^2)+(F4^2)+(G4^2)+(H4^2)+(I4^2)+(J4^2)+(K4^2))</f>
        <v>68</v>
      </c>
      <c r="N4" s="2">
        <f>L4^2</f>
        <v>576</v>
      </c>
      <c r="P4" s="2">
        <v>1</v>
      </c>
      <c r="Q4" s="2">
        <v>6.5</v>
      </c>
      <c r="R4" s="2">
        <v>2.5</v>
      </c>
      <c r="S4" s="2">
        <v>9</v>
      </c>
      <c r="T4" s="2">
        <v>6.5</v>
      </c>
      <c r="U4" s="2">
        <v>2.5</v>
      </c>
      <c r="V4" s="2">
        <v>2.5</v>
      </c>
      <c r="W4" s="2">
        <v>6.5</v>
      </c>
      <c r="X4" s="2">
        <v>2.5</v>
      </c>
      <c r="Y4" s="2">
        <v>6.5</v>
      </c>
      <c r="Z4" s="2">
        <f>SUM(Q4:Y4)</f>
        <v>45</v>
      </c>
    </row>
    <row r="5" spans="1:26" x14ac:dyDescent="0.25">
      <c r="B5" s="2">
        <v>2</v>
      </c>
      <c r="C5" s="2">
        <v>3</v>
      </c>
      <c r="D5" s="2">
        <v>2</v>
      </c>
      <c r="E5" s="2">
        <v>4</v>
      </c>
      <c r="F5" s="2">
        <v>3</v>
      </c>
      <c r="G5" s="2">
        <v>3</v>
      </c>
      <c r="H5" s="2">
        <v>3</v>
      </c>
      <c r="I5" s="2">
        <v>2</v>
      </c>
      <c r="J5" s="2">
        <v>2</v>
      </c>
      <c r="K5" s="2">
        <v>4</v>
      </c>
      <c r="L5" s="2">
        <f t="shared" ref="L5:L33" si="0">SUM(C5:K5)</f>
        <v>26</v>
      </c>
      <c r="M5" s="2">
        <f t="shared" ref="M5:M33" si="1">((C5^2)+(D5^2)+(E5^2)+(F5^2)+(G5^2)+(H5^2)+(I5^2)+(J5^2)+(K5^2))</f>
        <v>80</v>
      </c>
      <c r="N5" s="2">
        <f t="shared" ref="N5:N33" si="2">L5^2</f>
        <v>676</v>
      </c>
      <c r="P5" s="2">
        <v>2</v>
      </c>
      <c r="Q5" s="2">
        <v>5.5</v>
      </c>
      <c r="R5" s="2">
        <v>2</v>
      </c>
      <c r="S5" s="2">
        <v>8.5</v>
      </c>
      <c r="T5" s="2">
        <v>5.5</v>
      </c>
      <c r="U5" s="2">
        <v>5.5</v>
      </c>
      <c r="V5" s="2">
        <v>5.5</v>
      </c>
      <c r="W5" s="2">
        <v>2</v>
      </c>
      <c r="X5" s="2">
        <v>2</v>
      </c>
      <c r="Y5" s="2">
        <v>8.5</v>
      </c>
      <c r="Z5" s="2">
        <f t="shared" ref="Z5:Z33" si="3">SUM(Q5:Y5)</f>
        <v>45</v>
      </c>
    </row>
    <row r="6" spans="1:26" x14ac:dyDescent="0.25">
      <c r="B6" s="2">
        <v>3</v>
      </c>
      <c r="C6" s="2">
        <v>2</v>
      </c>
      <c r="D6" s="2">
        <v>3</v>
      </c>
      <c r="E6" s="2">
        <v>4</v>
      </c>
      <c r="F6" s="2">
        <v>3</v>
      </c>
      <c r="G6" s="2">
        <v>4</v>
      </c>
      <c r="H6" s="2">
        <v>2</v>
      </c>
      <c r="I6" s="2">
        <v>3</v>
      </c>
      <c r="J6" s="2">
        <v>3</v>
      </c>
      <c r="K6" s="2">
        <v>2</v>
      </c>
      <c r="L6" s="2">
        <f t="shared" si="0"/>
        <v>26</v>
      </c>
      <c r="M6" s="2">
        <f t="shared" si="1"/>
        <v>80</v>
      </c>
      <c r="N6" s="2">
        <f t="shared" si="2"/>
        <v>676</v>
      </c>
      <c r="P6" s="2">
        <v>3</v>
      </c>
      <c r="Q6" s="2">
        <v>2</v>
      </c>
      <c r="R6" s="2">
        <v>5.5</v>
      </c>
      <c r="S6" s="2">
        <v>8.5</v>
      </c>
      <c r="T6" s="2">
        <v>5.5</v>
      </c>
      <c r="U6" s="2">
        <v>8.5</v>
      </c>
      <c r="V6" s="2">
        <v>2</v>
      </c>
      <c r="W6" s="2">
        <v>5.5</v>
      </c>
      <c r="X6" s="2">
        <v>5.5</v>
      </c>
      <c r="Y6" s="2">
        <v>2</v>
      </c>
      <c r="Z6" s="2">
        <f t="shared" si="3"/>
        <v>45</v>
      </c>
    </row>
    <row r="7" spans="1:26" x14ac:dyDescent="0.25">
      <c r="B7" s="2">
        <v>4</v>
      </c>
      <c r="C7" s="2">
        <v>2</v>
      </c>
      <c r="D7" s="2">
        <v>3</v>
      </c>
      <c r="E7" s="2">
        <v>3</v>
      </c>
      <c r="F7" s="2">
        <v>4</v>
      </c>
      <c r="G7" s="2">
        <v>4</v>
      </c>
      <c r="H7" s="2">
        <v>5</v>
      </c>
      <c r="I7" s="2">
        <v>4</v>
      </c>
      <c r="J7" s="2">
        <v>4</v>
      </c>
      <c r="K7" s="2">
        <v>2</v>
      </c>
      <c r="L7" s="2">
        <f t="shared" si="0"/>
        <v>31</v>
      </c>
      <c r="M7" s="2">
        <f t="shared" si="1"/>
        <v>115</v>
      </c>
      <c r="N7" s="2">
        <f t="shared" si="2"/>
        <v>961</v>
      </c>
      <c r="P7" s="2">
        <v>4</v>
      </c>
      <c r="Q7" s="2">
        <v>1.5</v>
      </c>
      <c r="R7" s="2">
        <v>3.5</v>
      </c>
      <c r="S7" s="2">
        <v>3.5</v>
      </c>
      <c r="T7" s="2">
        <v>6.5</v>
      </c>
      <c r="U7" s="2">
        <v>6.5</v>
      </c>
      <c r="V7" s="2">
        <v>9</v>
      </c>
      <c r="W7" s="2">
        <v>6.5</v>
      </c>
      <c r="X7" s="2">
        <v>6.5</v>
      </c>
      <c r="Y7" s="2">
        <v>1.5</v>
      </c>
      <c r="Z7" s="2">
        <f t="shared" si="3"/>
        <v>45</v>
      </c>
    </row>
    <row r="8" spans="1:26" x14ac:dyDescent="0.25">
      <c r="B8" s="2">
        <v>5</v>
      </c>
      <c r="C8" s="2">
        <v>3</v>
      </c>
      <c r="D8" s="2">
        <v>3</v>
      </c>
      <c r="E8" s="2">
        <v>4</v>
      </c>
      <c r="F8" s="2">
        <v>3</v>
      </c>
      <c r="G8" s="2">
        <v>2</v>
      </c>
      <c r="H8" s="2">
        <v>2</v>
      </c>
      <c r="I8" s="2">
        <v>3</v>
      </c>
      <c r="J8" s="2">
        <v>2</v>
      </c>
      <c r="K8" s="2">
        <v>3</v>
      </c>
      <c r="L8" s="2">
        <f t="shared" si="0"/>
        <v>25</v>
      </c>
      <c r="M8" s="2">
        <f t="shared" si="1"/>
        <v>73</v>
      </c>
      <c r="N8" s="2">
        <f t="shared" si="2"/>
        <v>625</v>
      </c>
      <c r="P8" s="2">
        <v>5</v>
      </c>
      <c r="Q8" s="2">
        <v>6</v>
      </c>
      <c r="R8" s="2">
        <v>6</v>
      </c>
      <c r="S8" s="2">
        <v>9</v>
      </c>
      <c r="T8" s="2">
        <v>6</v>
      </c>
      <c r="U8" s="2">
        <v>2</v>
      </c>
      <c r="V8" s="2">
        <v>2</v>
      </c>
      <c r="W8" s="2">
        <v>6</v>
      </c>
      <c r="X8" s="2">
        <v>2</v>
      </c>
      <c r="Y8" s="2">
        <v>6</v>
      </c>
      <c r="Z8" s="2">
        <f t="shared" si="3"/>
        <v>45</v>
      </c>
    </row>
    <row r="9" spans="1:26" x14ac:dyDescent="0.25">
      <c r="B9" s="2">
        <v>6</v>
      </c>
      <c r="C9" s="2">
        <v>3</v>
      </c>
      <c r="D9" s="2">
        <v>4</v>
      </c>
      <c r="E9" s="2">
        <v>4</v>
      </c>
      <c r="F9" s="2">
        <v>5</v>
      </c>
      <c r="G9" s="2">
        <v>4</v>
      </c>
      <c r="H9" s="2">
        <v>3</v>
      </c>
      <c r="I9" s="2">
        <v>5</v>
      </c>
      <c r="J9" s="2">
        <v>4</v>
      </c>
      <c r="K9" s="2">
        <v>4</v>
      </c>
      <c r="L9" s="2">
        <f t="shared" si="0"/>
        <v>36</v>
      </c>
      <c r="M9" s="2">
        <f t="shared" si="1"/>
        <v>148</v>
      </c>
      <c r="N9" s="2">
        <f t="shared" si="2"/>
        <v>1296</v>
      </c>
      <c r="P9" s="2">
        <v>6</v>
      </c>
      <c r="Q9" s="2">
        <v>1.5</v>
      </c>
      <c r="R9" s="2">
        <v>5</v>
      </c>
      <c r="S9" s="2">
        <v>5</v>
      </c>
      <c r="T9" s="2">
        <v>8.5</v>
      </c>
      <c r="U9" s="2">
        <v>5</v>
      </c>
      <c r="V9" s="2">
        <v>1.5</v>
      </c>
      <c r="W9" s="2">
        <v>8.5</v>
      </c>
      <c r="X9" s="2">
        <v>5</v>
      </c>
      <c r="Y9" s="2">
        <v>5</v>
      </c>
      <c r="Z9" s="2">
        <f t="shared" si="3"/>
        <v>45</v>
      </c>
    </row>
    <row r="10" spans="1:26" x14ac:dyDescent="0.25">
      <c r="B10" s="2">
        <v>7</v>
      </c>
      <c r="C10" s="2">
        <v>3</v>
      </c>
      <c r="D10" s="2">
        <v>2</v>
      </c>
      <c r="E10" s="2">
        <v>4</v>
      </c>
      <c r="F10" s="2">
        <v>2</v>
      </c>
      <c r="G10" s="2">
        <v>2</v>
      </c>
      <c r="H10" s="2">
        <v>2</v>
      </c>
      <c r="I10" s="2">
        <v>2</v>
      </c>
      <c r="J10" s="2">
        <v>2</v>
      </c>
      <c r="K10" s="2">
        <v>2</v>
      </c>
      <c r="L10" s="2">
        <f t="shared" si="0"/>
        <v>21</v>
      </c>
      <c r="M10" s="2">
        <f t="shared" si="1"/>
        <v>53</v>
      </c>
      <c r="N10" s="2">
        <f t="shared" si="2"/>
        <v>441</v>
      </c>
      <c r="P10" s="2">
        <v>7</v>
      </c>
      <c r="Q10" s="2">
        <v>8</v>
      </c>
      <c r="R10" s="2">
        <v>4</v>
      </c>
      <c r="S10" s="2">
        <v>9</v>
      </c>
      <c r="T10" s="2">
        <v>4</v>
      </c>
      <c r="U10" s="2">
        <v>4</v>
      </c>
      <c r="V10" s="2">
        <v>4</v>
      </c>
      <c r="W10" s="2">
        <v>4</v>
      </c>
      <c r="X10" s="2">
        <v>4</v>
      </c>
      <c r="Y10" s="2">
        <v>4</v>
      </c>
      <c r="Z10" s="2">
        <f t="shared" si="3"/>
        <v>45</v>
      </c>
    </row>
    <row r="11" spans="1:26" x14ac:dyDescent="0.25">
      <c r="B11" s="2">
        <v>8</v>
      </c>
      <c r="C11" s="2">
        <v>3</v>
      </c>
      <c r="D11" s="2">
        <v>3</v>
      </c>
      <c r="E11" s="2">
        <v>2</v>
      </c>
      <c r="F11" s="2">
        <v>3</v>
      </c>
      <c r="G11" s="2">
        <v>4</v>
      </c>
      <c r="H11" s="2">
        <v>3</v>
      </c>
      <c r="I11" s="2">
        <v>3</v>
      </c>
      <c r="J11" s="2">
        <v>3</v>
      </c>
      <c r="K11" s="2">
        <v>3</v>
      </c>
      <c r="L11" s="2">
        <f t="shared" si="0"/>
        <v>27</v>
      </c>
      <c r="M11" s="2">
        <f t="shared" si="1"/>
        <v>83</v>
      </c>
      <c r="N11" s="2">
        <f t="shared" si="2"/>
        <v>729</v>
      </c>
      <c r="P11" s="2">
        <v>8</v>
      </c>
      <c r="Q11" s="2">
        <v>5</v>
      </c>
      <c r="R11" s="2">
        <v>5</v>
      </c>
      <c r="S11" s="2">
        <v>1</v>
      </c>
      <c r="T11" s="2">
        <v>5</v>
      </c>
      <c r="U11" s="2">
        <v>9</v>
      </c>
      <c r="V11" s="2">
        <v>5</v>
      </c>
      <c r="W11" s="2">
        <v>5</v>
      </c>
      <c r="X11" s="2">
        <v>5</v>
      </c>
      <c r="Y11" s="2">
        <v>5</v>
      </c>
      <c r="Z11" s="2">
        <f t="shared" si="3"/>
        <v>45</v>
      </c>
    </row>
    <row r="12" spans="1:26" x14ac:dyDescent="0.25">
      <c r="B12" s="2">
        <v>9</v>
      </c>
      <c r="C12" s="2">
        <v>3</v>
      </c>
      <c r="D12" s="2">
        <v>4</v>
      </c>
      <c r="E12" s="2">
        <v>2</v>
      </c>
      <c r="F12" s="2">
        <v>5</v>
      </c>
      <c r="G12" s="2">
        <v>5</v>
      </c>
      <c r="H12" s="2">
        <v>4</v>
      </c>
      <c r="I12" s="2">
        <v>2</v>
      </c>
      <c r="J12" s="2">
        <v>1</v>
      </c>
      <c r="K12" s="2">
        <v>4</v>
      </c>
      <c r="L12" s="2">
        <f t="shared" si="0"/>
        <v>30</v>
      </c>
      <c r="M12" s="2">
        <f t="shared" si="1"/>
        <v>116</v>
      </c>
      <c r="N12" s="2">
        <f t="shared" si="2"/>
        <v>900</v>
      </c>
      <c r="P12" s="2">
        <v>9</v>
      </c>
      <c r="Q12" s="2">
        <v>4</v>
      </c>
      <c r="R12" s="2">
        <v>6</v>
      </c>
      <c r="S12" s="2">
        <v>2.5</v>
      </c>
      <c r="T12" s="2">
        <v>8.5</v>
      </c>
      <c r="U12" s="2">
        <v>8.5</v>
      </c>
      <c r="V12" s="2">
        <v>6</v>
      </c>
      <c r="W12" s="2">
        <v>2.5</v>
      </c>
      <c r="X12" s="2">
        <v>1</v>
      </c>
      <c r="Y12" s="2">
        <v>6</v>
      </c>
      <c r="Z12" s="2">
        <f t="shared" si="3"/>
        <v>45</v>
      </c>
    </row>
    <row r="13" spans="1:26" x14ac:dyDescent="0.25">
      <c r="B13" s="2">
        <v>10</v>
      </c>
      <c r="C13" s="2">
        <v>4</v>
      </c>
      <c r="D13" s="2">
        <v>4</v>
      </c>
      <c r="E13" s="2">
        <v>2</v>
      </c>
      <c r="F13" s="2">
        <v>4</v>
      </c>
      <c r="G13" s="2">
        <v>2</v>
      </c>
      <c r="H13" s="2">
        <v>3</v>
      </c>
      <c r="I13" s="2">
        <v>4</v>
      </c>
      <c r="J13" s="2">
        <v>2</v>
      </c>
      <c r="K13" s="2">
        <v>4</v>
      </c>
      <c r="L13" s="2">
        <f t="shared" si="0"/>
        <v>29</v>
      </c>
      <c r="M13" s="2">
        <f t="shared" si="1"/>
        <v>101</v>
      </c>
      <c r="N13" s="2">
        <f t="shared" si="2"/>
        <v>841</v>
      </c>
      <c r="P13" s="2">
        <v>10</v>
      </c>
      <c r="Q13" s="2">
        <v>7</v>
      </c>
      <c r="R13" s="2">
        <v>7</v>
      </c>
      <c r="S13" s="2">
        <v>2</v>
      </c>
      <c r="T13" s="2">
        <v>7</v>
      </c>
      <c r="U13" s="2">
        <v>2</v>
      </c>
      <c r="V13" s="2">
        <v>4</v>
      </c>
      <c r="W13" s="2">
        <v>7</v>
      </c>
      <c r="X13" s="2">
        <v>2</v>
      </c>
      <c r="Y13" s="2">
        <v>7</v>
      </c>
      <c r="Z13" s="2">
        <f t="shared" si="3"/>
        <v>45</v>
      </c>
    </row>
    <row r="14" spans="1:26" x14ac:dyDescent="0.25">
      <c r="B14" s="2">
        <v>11</v>
      </c>
      <c r="C14" s="2">
        <v>4</v>
      </c>
      <c r="D14" s="2">
        <v>2</v>
      </c>
      <c r="E14" s="2">
        <v>2</v>
      </c>
      <c r="F14" s="2">
        <v>3</v>
      </c>
      <c r="G14" s="2">
        <v>4</v>
      </c>
      <c r="H14" s="2">
        <v>4</v>
      </c>
      <c r="I14" s="2">
        <v>4</v>
      </c>
      <c r="J14" s="2">
        <v>2</v>
      </c>
      <c r="K14" s="2">
        <v>4</v>
      </c>
      <c r="L14" s="2">
        <f t="shared" si="0"/>
        <v>29</v>
      </c>
      <c r="M14" s="2">
        <f t="shared" si="1"/>
        <v>101</v>
      </c>
      <c r="N14" s="2">
        <f t="shared" si="2"/>
        <v>841</v>
      </c>
      <c r="P14" s="2">
        <v>11</v>
      </c>
      <c r="Q14" s="2">
        <v>7</v>
      </c>
      <c r="R14" s="2">
        <v>2</v>
      </c>
      <c r="S14" s="2">
        <v>2</v>
      </c>
      <c r="T14" s="2">
        <v>4</v>
      </c>
      <c r="U14" s="2">
        <v>7</v>
      </c>
      <c r="V14" s="2">
        <v>7</v>
      </c>
      <c r="W14" s="2">
        <v>7</v>
      </c>
      <c r="X14" s="2">
        <v>2</v>
      </c>
      <c r="Y14" s="2">
        <v>7</v>
      </c>
      <c r="Z14" s="2">
        <f t="shared" si="3"/>
        <v>45</v>
      </c>
    </row>
    <row r="15" spans="1:26" x14ac:dyDescent="0.25">
      <c r="B15" s="2">
        <v>12</v>
      </c>
      <c r="C15" s="2">
        <v>4</v>
      </c>
      <c r="D15" s="2">
        <v>4</v>
      </c>
      <c r="E15" s="2">
        <v>1</v>
      </c>
      <c r="F15" s="2">
        <v>4</v>
      </c>
      <c r="G15" s="2">
        <v>5</v>
      </c>
      <c r="H15" s="2">
        <v>4</v>
      </c>
      <c r="I15" s="2">
        <v>5</v>
      </c>
      <c r="J15" s="2">
        <v>5</v>
      </c>
      <c r="K15" s="2">
        <v>4</v>
      </c>
      <c r="L15" s="2">
        <f t="shared" si="0"/>
        <v>36</v>
      </c>
      <c r="M15" s="2">
        <f t="shared" si="1"/>
        <v>156</v>
      </c>
      <c r="N15" s="2">
        <f t="shared" si="2"/>
        <v>1296</v>
      </c>
      <c r="P15" s="2">
        <v>12</v>
      </c>
      <c r="Q15" s="2">
        <v>4</v>
      </c>
      <c r="R15" s="2">
        <v>4</v>
      </c>
      <c r="S15" s="2">
        <v>1</v>
      </c>
      <c r="T15" s="2">
        <v>4</v>
      </c>
      <c r="U15" s="2">
        <v>8</v>
      </c>
      <c r="V15" s="2">
        <v>4</v>
      </c>
      <c r="W15" s="2">
        <v>8</v>
      </c>
      <c r="X15" s="2">
        <v>8</v>
      </c>
      <c r="Y15" s="2">
        <v>4</v>
      </c>
      <c r="Z15" s="2">
        <f t="shared" si="3"/>
        <v>45</v>
      </c>
    </row>
    <row r="16" spans="1:26" x14ac:dyDescent="0.25">
      <c r="B16" s="2">
        <v>13</v>
      </c>
      <c r="C16" s="2">
        <v>4</v>
      </c>
      <c r="D16" s="2">
        <v>4</v>
      </c>
      <c r="E16" s="2">
        <v>2</v>
      </c>
      <c r="F16" s="2">
        <v>4</v>
      </c>
      <c r="G16" s="2">
        <v>2</v>
      </c>
      <c r="H16" s="2">
        <v>3</v>
      </c>
      <c r="I16" s="2">
        <v>3</v>
      </c>
      <c r="J16" s="2">
        <v>4</v>
      </c>
      <c r="K16" s="2">
        <v>3</v>
      </c>
      <c r="L16" s="2">
        <f t="shared" si="0"/>
        <v>29</v>
      </c>
      <c r="M16" s="2">
        <f t="shared" si="1"/>
        <v>99</v>
      </c>
      <c r="N16" s="2">
        <f t="shared" si="2"/>
        <v>841</v>
      </c>
      <c r="P16" s="2">
        <v>13</v>
      </c>
      <c r="Q16" s="2">
        <v>7.5</v>
      </c>
      <c r="R16" s="2">
        <v>7.5</v>
      </c>
      <c r="S16" s="2">
        <v>1.5</v>
      </c>
      <c r="T16" s="2">
        <v>7.5</v>
      </c>
      <c r="U16" s="2">
        <v>1.5</v>
      </c>
      <c r="V16" s="2">
        <v>4</v>
      </c>
      <c r="W16" s="2">
        <v>4</v>
      </c>
      <c r="X16" s="2">
        <v>7.5</v>
      </c>
      <c r="Y16" s="2">
        <v>4</v>
      </c>
      <c r="Z16" s="2">
        <f t="shared" si="3"/>
        <v>45</v>
      </c>
    </row>
    <row r="17" spans="2:26" x14ac:dyDescent="0.25">
      <c r="B17" s="2">
        <v>14</v>
      </c>
      <c r="C17" s="2">
        <v>3</v>
      </c>
      <c r="D17" s="2">
        <v>2</v>
      </c>
      <c r="E17" s="2">
        <v>3</v>
      </c>
      <c r="F17" s="2">
        <v>2</v>
      </c>
      <c r="G17" s="2">
        <v>1</v>
      </c>
      <c r="H17" s="2">
        <v>1</v>
      </c>
      <c r="I17" s="2">
        <v>3</v>
      </c>
      <c r="J17" s="2">
        <v>1</v>
      </c>
      <c r="K17" s="2">
        <v>1</v>
      </c>
      <c r="L17" s="2">
        <f t="shared" si="0"/>
        <v>17</v>
      </c>
      <c r="M17" s="2">
        <f t="shared" si="1"/>
        <v>39</v>
      </c>
      <c r="N17" s="2">
        <f t="shared" si="2"/>
        <v>289</v>
      </c>
      <c r="P17" s="2">
        <v>14</v>
      </c>
      <c r="Q17" s="2">
        <v>8</v>
      </c>
      <c r="R17" s="2">
        <v>5.5</v>
      </c>
      <c r="S17" s="2">
        <v>8</v>
      </c>
      <c r="T17" s="2">
        <v>5.5</v>
      </c>
      <c r="U17" s="2">
        <v>2.5</v>
      </c>
      <c r="V17" s="2">
        <v>2.5</v>
      </c>
      <c r="W17" s="2">
        <v>8</v>
      </c>
      <c r="X17" s="2">
        <v>2.5</v>
      </c>
      <c r="Y17" s="2">
        <v>2.5</v>
      </c>
      <c r="Z17" s="2">
        <f t="shared" si="3"/>
        <v>45</v>
      </c>
    </row>
    <row r="18" spans="2:26" x14ac:dyDescent="0.25">
      <c r="B18" s="2">
        <v>15</v>
      </c>
      <c r="C18" s="2">
        <v>3</v>
      </c>
      <c r="D18" s="2">
        <v>2</v>
      </c>
      <c r="E18" s="2">
        <v>2</v>
      </c>
      <c r="F18" s="2">
        <v>3</v>
      </c>
      <c r="G18" s="2">
        <v>3</v>
      </c>
      <c r="H18" s="2">
        <v>2</v>
      </c>
      <c r="I18" s="2">
        <v>3</v>
      </c>
      <c r="J18" s="2">
        <v>3</v>
      </c>
      <c r="K18" s="2">
        <v>3</v>
      </c>
      <c r="L18" s="2">
        <f t="shared" si="0"/>
        <v>24</v>
      </c>
      <c r="M18" s="2">
        <f t="shared" si="1"/>
        <v>66</v>
      </c>
      <c r="N18" s="2">
        <f t="shared" si="2"/>
        <v>576</v>
      </c>
      <c r="P18" s="2">
        <v>15</v>
      </c>
      <c r="Q18" s="2">
        <v>6.5</v>
      </c>
      <c r="R18" s="2">
        <v>2</v>
      </c>
      <c r="S18" s="2">
        <v>2</v>
      </c>
      <c r="T18" s="2">
        <v>6.5</v>
      </c>
      <c r="U18" s="2">
        <v>6.5</v>
      </c>
      <c r="V18" s="2">
        <v>2</v>
      </c>
      <c r="W18" s="2">
        <v>6.5</v>
      </c>
      <c r="X18" s="2">
        <v>6.5</v>
      </c>
      <c r="Y18" s="2">
        <v>6.5</v>
      </c>
      <c r="Z18" s="2">
        <f t="shared" si="3"/>
        <v>45</v>
      </c>
    </row>
    <row r="19" spans="2:26" x14ac:dyDescent="0.25">
      <c r="B19" s="2">
        <v>16</v>
      </c>
      <c r="C19" s="2">
        <v>3</v>
      </c>
      <c r="D19" s="2">
        <v>3</v>
      </c>
      <c r="E19" s="2">
        <v>4</v>
      </c>
      <c r="F19" s="2">
        <v>3</v>
      </c>
      <c r="G19" s="2">
        <v>3</v>
      </c>
      <c r="H19" s="2">
        <v>3</v>
      </c>
      <c r="I19" s="2">
        <v>3</v>
      </c>
      <c r="J19" s="2">
        <v>3</v>
      </c>
      <c r="K19" s="2">
        <v>3</v>
      </c>
      <c r="L19" s="2">
        <f t="shared" si="0"/>
        <v>28</v>
      </c>
      <c r="M19" s="2">
        <f t="shared" si="1"/>
        <v>88</v>
      </c>
      <c r="N19" s="2">
        <f t="shared" si="2"/>
        <v>784</v>
      </c>
      <c r="P19" s="2">
        <v>16</v>
      </c>
      <c r="Q19" s="2">
        <v>4.5</v>
      </c>
      <c r="R19" s="2">
        <v>4.5</v>
      </c>
      <c r="S19" s="2">
        <v>9</v>
      </c>
      <c r="T19" s="2">
        <v>4.5</v>
      </c>
      <c r="U19" s="2">
        <v>4.5</v>
      </c>
      <c r="V19" s="2">
        <v>4.5</v>
      </c>
      <c r="W19" s="2">
        <v>4.5</v>
      </c>
      <c r="X19" s="2">
        <v>4.5</v>
      </c>
      <c r="Y19" s="2">
        <v>4.5</v>
      </c>
      <c r="Z19" s="2">
        <f t="shared" si="3"/>
        <v>45</v>
      </c>
    </row>
    <row r="20" spans="2:26" x14ac:dyDescent="0.25">
      <c r="B20" s="2">
        <v>17</v>
      </c>
      <c r="C20" s="2">
        <v>2</v>
      </c>
      <c r="D20" s="2">
        <v>2</v>
      </c>
      <c r="E20" s="2">
        <v>5</v>
      </c>
      <c r="F20" s="2">
        <v>2</v>
      </c>
      <c r="G20" s="2">
        <v>4</v>
      </c>
      <c r="H20" s="2">
        <v>3</v>
      </c>
      <c r="I20" s="2">
        <v>1</v>
      </c>
      <c r="J20" s="2">
        <v>1</v>
      </c>
      <c r="K20" s="2">
        <v>4</v>
      </c>
      <c r="L20" s="2">
        <f t="shared" si="0"/>
        <v>24</v>
      </c>
      <c r="M20" s="2">
        <f t="shared" si="1"/>
        <v>80</v>
      </c>
      <c r="N20" s="2">
        <f t="shared" si="2"/>
        <v>576</v>
      </c>
      <c r="P20" s="2">
        <v>17</v>
      </c>
      <c r="Q20" s="2">
        <v>4</v>
      </c>
      <c r="R20" s="2">
        <v>4</v>
      </c>
      <c r="S20" s="2">
        <v>9</v>
      </c>
      <c r="T20" s="2">
        <v>4</v>
      </c>
      <c r="U20" s="2">
        <v>7.5</v>
      </c>
      <c r="V20" s="2">
        <v>6</v>
      </c>
      <c r="W20" s="2">
        <v>1.5</v>
      </c>
      <c r="X20" s="2">
        <v>1.5</v>
      </c>
      <c r="Y20" s="2">
        <v>7.5</v>
      </c>
      <c r="Z20" s="2">
        <f t="shared" si="3"/>
        <v>45</v>
      </c>
    </row>
    <row r="21" spans="2:26" x14ac:dyDescent="0.25">
      <c r="B21" s="2">
        <v>18</v>
      </c>
      <c r="C21" s="2">
        <v>4</v>
      </c>
      <c r="D21" s="2">
        <v>2</v>
      </c>
      <c r="E21" s="2">
        <v>4</v>
      </c>
      <c r="F21" s="2">
        <v>2</v>
      </c>
      <c r="G21" s="2">
        <v>4</v>
      </c>
      <c r="H21" s="2">
        <v>3</v>
      </c>
      <c r="I21" s="2">
        <v>3</v>
      </c>
      <c r="J21" s="2">
        <v>3</v>
      </c>
      <c r="K21" s="2">
        <v>2</v>
      </c>
      <c r="L21" s="2">
        <f t="shared" si="0"/>
        <v>27</v>
      </c>
      <c r="M21" s="2">
        <f t="shared" si="1"/>
        <v>87</v>
      </c>
      <c r="N21" s="2">
        <f t="shared" si="2"/>
        <v>729</v>
      </c>
      <c r="P21" s="2">
        <v>18</v>
      </c>
      <c r="Q21" s="2">
        <v>8</v>
      </c>
      <c r="R21" s="2">
        <v>2</v>
      </c>
      <c r="S21" s="2">
        <v>8</v>
      </c>
      <c r="T21" s="2">
        <v>2</v>
      </c>
      <c r="U21" s="2">
        <v>8</v>
      </c>
      <c r="V21" s="2">
        <v>5</v>
      </c>
      <c r="W21" s="2">
        <v>5</v>
      </c>
      <c r="X21" s="2">
        <v>5</v>
      </c>
      <c r="Y21" s="2">
        <v>2</v>
      </c>
      <c r="Z21" s="2">
        <f t="shared" si="3"/>
        <v>45</v>
      </c>
    </row>
    <row r="22" spans="2:26" x14ac:dyDescent="0.25">
      <c r="B22" s="2">
        <v>19</v>
      </c>
      <c r="C22" s="2">
        <v>4</v>
      </c>
      <c r="D22" s="2">
        <v>2</v>
      </c>
      <c r="E22" s="2">
        <v>5</v>
      </c>
      <c r="F22" s="2">
        <v>2</v>
      </c>
      <c r="G22" s="2">
        <v>3</v>
      </c>
      <c r="H22" s="2">
        <v>4</v>
      </c>
      <c r="I22" s="2">
        <v>3</v>
      </c>
      <c r="J22" s="2">
        <v>2</v>
      </c>
      <c r="K22" s="2">
        <v>2</v>
      </c>
      <c r="L22" s="2">
        <f t="shared" si="0"/>
        <v>27</v>
      </c>
      <c r="M22" s="2">
        <f t="shared" si="1"/>
        <v>91</v>
      </c>
      <c r="N22" s="2">
        <f t="shared" si="2"/>
        <v>729</v>
      </c>
      <c r="P22" s="2">
        <v>19</v>
      </c>
      <c r="Q22" s="2">
        <v>7.5</v>
      </c>
      <c r="R22" s="2">
        <v>2.5</v>
      </c>
      <c r="S22" s="2">
        <v>9</v>
      </c>
      <c r="T22" s="2">
        <v>2.5</v>
      </c>
      <c r="U22" s="2">
        <v>5.5</v>
      </c>
      <c r="V22" s="2">
        <v>7.5</v>
      </c>
      <c r="W22" s="2">
        <v>5.5</v>
      </c>
      <c r="X22" s="2">
        <v>2.5</v>
      </c>
      <c r="Y22" s="2">
        <v>2.5</v>
      </c>
      <c r="Z22" s="2">
        <f t="shared" si="3"/>
        <v>45</v>
      </c>
    </row>
    <row r="23" spans="2:26" x14ac:dyDescent="0.25">
      <c r="B23" s="2">
        <v>20</v>
      </c>
      <c r="C23" s="2">
        <v>3</v>
      </c>
      <c r="D23" s="2">
        <v>2</v>
      </c>
      <c r="E23" s="2">
        <v>3</v>
      </c>
      <c r="F23" s="2">
        <v>3</v>
      </c>
      <c r="G23" s="2">
        <v>4</v>
      </c>
      <c r="H23" s="2">
        <v>3</v>
      </c>
      <c r="I23" s="2">
        <v>3</v>
      </c>
      <c r="J23" s="2">
        <v>2</v>
      </c>
      <c r="K23" s="2">
        <v>3</v>
      </c>
      <c r="L23" s="2">
        <f t="shared" si="0"/>
        <v>26</v>
      </c>
      <c r="M23" s="2">
        <f t="shared" si="1"/>
        <v>78</v>
      </c>
      <c r="N23" s="2">
        <f t="shared" si="2"/>
        <v>676</v>
      </c>
      <c r="P23" s="2">
        <v>20</v>
      </c>
      <c r="Q23" s="2">
        <v>5.5</v>
      </c>
      <c r="R23" s="2">
        <v>1.5</v>
      </c>
      <c r="S23" s="2">
        <v>5.5</v>
      </c>
      <c r="T23" s="2">
        <v>5.5</v>
      </c>
      <c r="U23" s="2">
        <v>9</v>
      </c>
      <c r="V23" s="2">
        <v>5.5</v>
      </c>
      <c r="W23" s="2">
        <v>5.5</v>
      </c>
      <c r="X23" s="2">
        <v>1.5</v>
      </c>
      <c r="Y23" s="2">
        <v>5.5</v>
      </c>
      <c r="Z23" s="2">
        <f t="shared" si="3"/>
        <v>45</v>
      </c>
    </row>
    <row r="24" spans="2:26" x14ac:dyDescent="0.25">
      <c r="B24" s="2">
        <v>21</v>
      </c>
      <c r="C24" s="2">
        <v>4</v>
      </c>
      <c r="D24" s="2">
        <v>3</v>
      </c>
      <c r="E24" s="2">
        <v>3</v>
      </c>
      <c r="F24" s="2">
        <v>3</v>
      </c>
      <c r="G24" s="2">
        <v>4</v>
      </c>
      <c r="H24" s="2">
        <v>4</v>
      </c>
      <c r="I24" s="2">
        <v>3</v>
      </c>
      <c r="J24" s="2">
        <v>3</v>
      </c>
      <c r="K24" s="2">
        <v>3</v>
      </c>
      <c r="L24" s="2">
        <f t="shared" si="0"/>
        <v>30</v>
      </c>
      <c r="M24" s="2">
        <f t="shared" si="1"/>
        <v>102</v>
      </c>
      <c r="N24" s="2">
        <f t="shared" si="2"/>
        <v>900</v>
      </c>
      <c r="P24" s="2">
        <v>21</v>
      </c>
      <c r="Q24" s="2">
        <v>8</v>
      </c>
      <c r="R24" s="2">
        <v>3.5</v>
      </c>
      <c r="S24" s="2">
        <v>3.5</v>
      </c>
      <c r="T24" s="2">
        <v>3.5</v>
      </c>
      <c r="U24" s="2">
        <v>8</v>
      </c>
      <c r="V24" s="2">
        <v>8</v>
      </c>
      <c r="W24" s="2">
        <v>3.5</v>
      </c>
      <c r="X24" s="2">
        <v>3.5</v>
      </c>
      <c r="Y24" s="2">
        <v>3.5</v>
      </c>
      <c r="Z24" s="2">
        <f t="shared" si="3"/>
        <v>45</v>
      </c>
    </row>
    <row r="25" spans="2:26" x14ac:dyDescent="0.25">
      <c r="B25" s="2">
        <v>22</v>
      </c>
      <c r="C25" s="2">
        <v>4</v>
      </c>
      <c r="D25" s="2">
        <v>4</v>
      </c>
      <c r="E25" s="2">
        <v>4</v>
      </c>
      <c r="F25" s="2">
        <v>5</v>
      </c>
      <c r="G25" s="2">
        <v>4</v>
      </c>
      <c r="H25" s="2">
        <v>4</v>
      </c>
      <c r="I25" s="2">
        <v>4</v>
      </c>
      <c r="J25" s="2">
        <v>5</v>
      </c>
      <c r="K25" s="2">
        <v>4</v>
      </c>
      <c r="L25" s="2">
        <f t="shared" si="0"/>
        <v>38</v>
      </c>
      <c r="M25" s="2">
        <f t="shared" si="1"/>
        <v>162</v>
      </c>
      <c r="N25" s="2">
        <f t="shared" si="2"/>
        <v>1444</v>
      </c>
      <c r="P25" s="2">
        <v>22</v>
      </c>
      <c r="Q25" s="2">
        <v>4</v>
      </c>
      <c r="R25" s="2">
        <v>4</v>
      </c>
      <c r="S25" s="2">
        <v>4</v>
      </c>
      <c r="T25" s="2">
        <v>8.5</v>
      </c>
      <c r="U25" s="2">
        <v>4</v>
      </c>
      <c r="V25" s="2">
        <v>4</v>
      </c>
      <c r="W25" s="2">
        <v>4</v>
      </c>
      <c r="X25" s="2">
        <v>8.5</v>
      </c>
      <c r="Y25" s="2">
        <v>4</v>
      </c>
      <c r="Z25" s="2">
        <f t="shared" si="3"/>
        <v>45</v>
      </c>
    </row>
    <row r="26" spans="2:26" x14ac:dyDescent="0.25">
      <c r="B26" s="2">
        <v>23</v>
      </c>
      <c r="C26" s="2">
        <v>3</v>
      </c>
      <c r="D26" s="2">
        <v>3</v>
      </c>
      <c r="E26" s="2">
        <v>4</v>
      </c>
      <c r="F26" s="2">
        <v>2</v>
      </c>
      <c r="G26" s="2">
        <v>3</v>
      </c>
      <c r="H26" s="2">
        <v>4</v>
      </c>
      <c r="I26" s="2">
        <v>3</v>
      </c>
      <c r="J26" s="2">
        <v>5</v>
      </c>
      <c r="K26" s="2">
        <v>3</v>
      </c>
      <c r="L26" s="2">
        <f t="shared" si="0"/>
        <v>30</v>
      </c>
      <c r="M26" s="2">
        <f t="shared" si="1"/>
        <v>106</v>
      </c>
      <c r="N26" s="2">
        <f t="shared" si="2"/>
        <v>900</v>
      </c>
      <c r="P26" s="2">
        <v>23</v>
      </c>
      <c r="Q26" s="2">
        <v>4</v>
      </c>
      <c r="R26" s="2">
        <v>4</v>
      </c>
      <c r="S26" s="2">
        <v>7.5</v>
      </c>
      <c r="T26" s="2">
        <v>1</v>
      </c>
      <c r="U26" s="2">
        <v>4</v>
      </c>
      <c r="V26" s="2">
        <v>7.5</v>
      </c>
      <c r="W26" s="2">
        <v>4</v>
      </c>
      <c r="X26" s="2">
        <v>9</v>
      </c>
      <c r="Y26" s="2">
        <v>4</v>
      </c>
      <c r="Z26" s="2">
        <f t="shared" si="3"/>
        <v>45</v>
      </c>
    </row>
    <row r="27" spans="2:26" x14ac:dyDescent="0.25">
      <c r="B27" s="2">
        <v>24</v>
      </c>
      <c r="C27" s="2">
        <v>4</v>
      </c>
      <c r="D27" s="2">
        <v>2</v>
      </c>
      <c r="E27" s="2">
        <v>4</v>
      </c>
      <c r="F27" s="2">
        <v>3</v>
      </c>
      <c r="G27" s="2">
        <v>4</v>
      </c>
      <c r="H27" s="2">
        <v>3</v>
      </c>
      <c r="I27" s="2">
        <v>3</v>
      </c>
      <c r="J27" s="2">
        <v>2</v>
      </c>
      <c r="K27" s="2">
        <v>3</v>
      </c>
      <c r="L27" s="2">
        <f t="shared" si="0"/>
        <v>28</v>
      </c>
      <c r="M27" s="2">
        <f t="shared" si="1"/>
        <v>92</v>
      </c>
      <c r="N27" s="2">
        <f t="shared" si="2"/>
        <v>784</v>
      </c>
      <c r="P27" s="2">
        <v>24</v>
      </c>
      <c r="Q27" s="2">
        <v>8</v>
      </c>
      <c r="R27" s="2">
        <v>1.5</v>
      </c>
      <c r="S27" s="2">
        <v>8</v>
      </c>
      <c r="T27" s="2">
        <v>4.5</v>
      </c>
      <c r="U27" s="2">
        <v>8</v>
      </c>
      <c r="V27" s="2">
        <v>4.5</v>
      </c>
      <c r="W27" s="2">
        <v>4.5</v>
      </c>
      <c r="X27" s="2">
        <v>1.5</v>
      </c>
      <c r="Y27" s="2">
        <v>4.5</v>
      </c>
      <c r="Z27" s="2">
        <f t="shared" si="3"/>
        <v>45</v>
      </c>
    </row>
    <row r="28" spans="2:26" x14ac:dyDescent="0.25">
      <c r="B28" s="2">
        <v>25</v>
      </c>
      <c r="C28" s="2">
        <v>4</v>
      </c>
      <c r="D28" s="2">
        <v>2</v>
      </c>
      <c r="E28" s="2">
        <v>4</v>
      </c>
      <c r="F28" s="2">
        <v>4</v>
      </c>
      <c r="G28" s="2">
        <v>4</v>
      </c>
      <c r="H28" s="2">
        <v>4</v>
      </c>
      <c r="I28" s="2">
        <v>4</v>
      </c>
      <c r="J28" s="2">
        <v>2</v>
      </c>
      <c r="K28" s="2">
        <v>4</v>
      </c>
      <c r="L28" s="2">
        <f t="shared" si="0"/>
        <v>32</v>
      </c>
      <c r="M28" s="2">
        <f t="shared" si="1"/>
        <v>120</v>
      </c>
      <c r="N28" s="2">
        <f t="shared" si="2"/>
        <v>1024</v>
      </c>
      <c r="P28" s="2">
        <v>25</v>
      </c>
      <c r="Q28" s="2">
        <v>6</v>
      </c>
      <c r="R28" s="2">
        <v>1.5</v>
      </c>
      <c r="S28" s="2">
        <v>6</v>
      </c>
      <c r="T28" s="2">
        <v>6</v>
      </c>
      <c r="U28" s="2">
        <v>6</v>
      </c>
      <c r="V28" s="2">
        <v>6</v>
      </c>
      <c r="W28" s="2">
        <v>6</v>
      </c>
      <c r="X28" s="2">
        <v>1.5</v>
      </c>
      <c r="Y28" s="2">
        <v>6</v>
      </c>
      <c r="Z28" s="2">
        <f t="shared" si="3"/>
        <v>45</v>
      </c>
    </row>
    <row r="29" spans="2:26" x14ac:dyDescent="0.25">
      <c r="B29" s="2">
        <v>26</v>
      </c>
      <c r="C29" s="2">
        <v>3</v>
      </c>
      <c r="D29" s="2">
        <v>3</v>
      </c>
      <c r="E29" s="2">
        <v>4</v>
      </c>
      <c r="F29" s="2">
        <v>3</v>
      </c>
      <c r="G29" s="2">
        <v>4</v>
      </c>
      <c r="H29" s="2">
        <v>4</v>
      </c>
      <c r="I29" s="2">
        <v>3</v>
      </c>
      <c r="J29" s="2">
        <v>3</v>
      </c>
      <c r="K29" s="2">
        <v>4</v>
      </c>
      <c r="L29" s="2">
        <f t="shared" si="0"/>
        <v>31</v>
      </c>
      <c r="M29" s="2">
        <f t="shared" si="1"/>
        <v>109</v>
      </c>
      <c r="N29" s="2">
        <f t="shared" si="2"/>
        <v>961</v>
      </c>
      <c r="P29" s="2">
        <v>26</v>
      </c>
      <c r="Q29" s="2">
        <v>3</v>
      </c>
      <c r="R29" s="2">
        <v>3</v>
      </c>
      <c r="S29" s="2">
        <v>7.5</v>
      </c>
      <c r="T29" s="2">
        <v>3</v>
      </c>
      <c r="U29" s="2">
        <v>7.5</v>
      </c>
      <c r="V29" s="2">
        <v>7.5</v>
      </c>
      <c r="W29" s="2">
        <v>3</v>
      </c>
      <c r="X29" s="2">
        <v>3</v>
      </c>
      <c r="Y29" s="2">
        <v>7.5</v>
      </c>
      <c r="Z29" s="2">
        <f t="shared" si="3"/>
        <v>45</v>
      </c>
    </row>
    <row r="30" spans="2:26" x14ac:dyDescent="0.25">
      <c r="B30" s="2">
        <v>27</v>
      </c>
      <c r="C30" s="2">
        <v>4</v>
      </c>
      <c r="D30" s="2">
        <v>3</v>
      </c>
      <c r="E30" s="2">
        <v>4</v>
      </c>
      <c r="F30" s="2">
        <v>2</v>
      </c>
      <c r="G30" s="2">
        <v>3</v>
      </c>
      <c r="H30" s="2">
        <v>4</v>
      </c>
      <c r="I30" s="2">
        <v>1</v>
      </c>
      <c r="J30" s="2">
        <v>3</v>
      </c>
      <c r="K30" s="2">
        <v>3</v>
      </c>
      <c r="L30" s="2">
        <f t="shared" si="0"/>
        <v>27</v>
      </c>
      <c r="M30" s="2">
        <f t="shared" si="1"/>
        <v>89</v>
      </c>
      <c r="N30" s="2">
        <f t="shared" si="2"/>
        <v>729</v>
      </c>
      <c r="P30" s="2">
        <v>27</v>
      </c>
      <c r="Q30" s="2">
        <v>8</v>
      </c>
      <c r="R30" s="2">
        <v>4.5</v>
      </c>
      <c r="S30" s="2">
        <v>8</v>
      </c>
      <c r="T30" s="2">
        <v>2</v>
      </c>
      <c r="U30" s="2">
        <v>4.5</v>
      </c>
      <c r="V30" s="2">
        <v>8</v>
      </c>
      <c r="W30" s="2">
        <v>1</v>
      </c>
      <c r="X30" s="2">
        <v>4.5</v>
      </c>
      <c r="Y30" s="2">
        <v>4.5</v>
      </c>
      <c r="Z30" s="2">
        <f t="shared" si="3"/>
        <v>45</v>
      </c>
    </row>
    <row r="31" spans="2:26" x14ac:dyDescent="0.25">
      <c r="B31" s="2">
        <v>28</v>
      </c>
      <c r="C31" s="2">
        <v>4</v>
      </c>
      <c r="D31" s="2">
        <v>3</v>
      </c>
      <c r="E31" s="2">
        <v>2</v>
      </c>
      <c r="F31" s="2">
        <v>3</v>
      </c>
      <c r="G31" s="2">
        <v>3</v>
      </c>
      <c r="H31" s="2">
        <v>3</v>
      </c>
      <c r="I31" s="2">
        <v>4</v>
      </c>
      <c r="J31" s="2">
        <v>3</v>
      </c>
      <c r="K31" s="2">
        <v>4</v>
      </c>
      <c r="L31" s="2">
        <f t="shared" si="0"/>
        <v>29</v>
      </c>
      <c r="M31" s="2">
        <f t="shared" si="1"/>
        <v>97</v>
      </c>
      <c r="N31" s="2">
        <f t="shared" si="2"/>
        <v>841</v>
      </c>
      <c r="P31" s="2">
        <v>28</v>
      </c>
      <c r="Q31" s="2">
        <v>8</v>
      </c>
      <c r="R31" s="2">
        <v>4</v>
      </c>
      <c r="S31" s="2">
        <v>1</v>
      </c>
      <c r="T31" s="2">
        <v>4</v>
      </c>
      <c r="U31" s="2">
        <v>4</v>
      </c>
      <c r="V31" s="2">
        <v>4</v>
      </c>
      <c r="W31" s="2">
        <v>8</v>
      </c>
      <c r="X31" s="2">
        <v>4</v>
      </c>
      <c r="Y31" s="2">
        <v>8</v>
      </c>
      <c r="Z31" s="2">
        <f t="shared" si="3"/>
        <v>45</v>
      </c>
    </row>
    <row r="32" spans="2:26" x14ac:dyDescent="0.25">
      <c r="B32" s="2">
        <v>29</v>
      </c>
      <c r="C32" s="2">
        <v>3</v>
      </c>
      <c r="D32" s="2">
        <v>2</v>
      </c>
      <c r="E32" s="2">
        <v>4</v>
      </c>
      <c r="F32" s="2">
        <v>2</v>
      </c>
      <c r="G32" s="2">
        <v>3</v>
      </c>
      <c r="H32" s="2">
        <v>3</v>
      </c>
      <c r="I32" s="2">
        <v>2</v>
      </c>
      <c r="J32" s="2">
        <v>2</v>
      </c>
      <c r="K32" s="2">
        <v>3</v>
      </c>
      <c r="L32" s="2">
        <f t="shared" si="0"/>
        <v>24</v>
      </c>
      <c r="M32" s="2">
        <f t="shared" si="1"/>
        <v>68</v>
      </c>
      <c r="N32" s="2">
        <f t="shared" si="2"/>
        <v>576</v>
      </c>
      <c r="P32" s="2">
        <v>29</v>
      </c>
      <c r="Q32" s="2">
        <v>6.5</v>
      </c>
      <c r="R32" s="2">
        <v>2.5</v>
      </c>
      <c r="S32" s="2">
        <v>9</v>
      </c>
      <c r="T32" s="2">
        <v>2.5</v>
      </c>
      <c r="U32" s="2">
        <v>6.5</v>
      </c>
      <c r="V32" s="2">
        <v>6.5</v>
      </c>
      <c r="W32" s="2">
        <v>2.5</v>
      </c>
      <c r="X32" s="2">
        <v>2.5</v>
      </c>
      <c r="Y32" s="2">
        <v>6.5</v>
      </c>
      <c r="Z32" s="2">
        <f t="shared" si="3"/>
        <v>45</v>
      </c>
    </row>
    <row r="33" spans="2:26" x14ac:dyDescent="0.25">
      <c r="B33" s="2">
        <v>30</v>
      </c>
      <c r="C33" s="2">
        <v>3</v>
      </c>
      <c r="D33" s="2">
        <v>3</v>
      </c>
      <c r="E33" s="2">
        <v>4</v>
      </c>
      <c r="F33" s="2">
        <v>3</v>
      </c>
      <c r="G33" s="2">
        <v>3</v>
      </c>
      <c r="H33" s="2">
        <v>4</v>
      </c>
      <c r="I33" s="2">
        <v>4</v>
      </c>
      <c r="J33" s="2">
        <v>3</v>
      </c>
      <c r="K33" s="2">
        <v>3</v>
      </c>
      <c r="L33" s="2">
        <f t="shared" si="0"/>
        <v>30</v>
      </c>
      <c r="M33" s="2">
        <f t="shared" si="1"/>
        <v>102</v>
      </c>
      <c r="N33" s="2">
        <f t="shared" si="2"/>
        <v>900</v>
      </c>
      <c r="P33" s="2">
        <v>30</v>
      </c>
      <c r="Q33" s="2">
        <v>3.5</v>
      </c>
      <c r="R33" s="2">
        <v>3.5</v>
      </c>
      <c r="S33" s="2">
        <v>8</v>
      </c>
      <c r="T33" s="2">
        <v>3.5</v>
      </c>
      <c r="U33" s="2">
        <v>3.5</v>
      </c>
      <c r="V33" s="2">
        <v>8</v>
      </c>
      <c r="W33" s="2">
        <v>8</v>
      </c>
      <c r="X33" s="2">
        <v>3.5</v>
      </c>
      <c r="Y33" s="2">
        <v>3.5</v>
      </c>
      <c r="Z33" s="2">
        <f t="shared" si="3"/>
        <v>45</v>
      </c>
    </row>
    <row r="34" spans="2:26" x14ac:dyDescent="0.25">
      <c r="B34" s="2" t="s">
        <v>11</v>
      </c>
      <c r="C34" s="2">
        <f>SUM(C4:C33)</f>
        <v>99</v>
      </c>
      <c r="D34" s="2">
        <f t="shared" ref="D34:L34" si="4">SUM(D4:D33)</f>
        <v>83</v>
      </c>
      <c r="E34" s="2">
        <f t="shared" si="4"/>
        <v>101</v>
      </c>
      <c r="F34" s="2">
        <f t="shared" si="4"/>
        <v>93</v>
      </c>
      <c r="G34" s="2">
        <f t="shared" si="4"/>
        <v>100</v>
      </c>
      <c r="H34" s="2">
        <f t="shared" si="4"/>
        <v>96</v>
      </c>
      <c r="I34" s="2">
        <f t="shared" si="4"/>
        <v>93</v>
      </c>
      <c r="J34" s="2">
        <f t="shared" si="4"/>
        <v>82</v>
      </c>
      <c r="K34" s="2">
        <f t="shared" si="4"/>
        <v>94</v>
      </c>
      <c r="L34" s="2">
        <f t="shared" si="4"/>
        <v>841</v>
      </c>
      <c r="P34" s="2" t="s">
        <v>17</v>
      </c>
      <c r="Q34" s="2">
        <f>SUM(Q4:Q33)</f>
        <v>168.5</v>
      </c>
      <c r="R34" s="2">
        <f t="shared" ref="R34:Y34" si="5">SUM(R4:R33)</f>
        <v>114</v>
      </c>
      <c r="S34" s="2">
        <f t="shared" si="5"/>
        <v>175.5</v>
      </c>
      <c r="T34" s="2">
        <f t="shared" si="5"/>
        <v>147.5</v>
      </c>
      <c r="U34" s="2">
        <f t="shared" si="5"/>
        <v>169.5</v>
      </c>
      <c r="V34" s="2">
        <f t="shared" si="5"/>
        <v>153.5</v>
      </c>
      <c r="W34" s="2">
        <f t="shared" si="5"/>
        <v>153.5</v>
      </c>
      <c r="X34" s="2">
        <f t="shared" si="5"/>
        <v>118.5</v>
      </c>
      <c r="Y34" s="2">
        <f t="shared" si="5"/>
        <v>149.5</v>
      </c>
    </row>
    <row r="35" spans="2:26" x14ac:dyDescent="0.25">
      <c r="B35" s="2" t="s">
        <v>12</v>
      </c>
      <c r="C35" s="2">
        <f>((C4^2)+(C5^2)+(C6^2)+(C7^2)+(C8^2)+(C9^2)+(C10^2)+(C11^2)+(C12^2)+(C13^2)+(C14^2)+(C15^2)+(C1662)+(C16^2)+(C17^2)+(C18^2)+(C19^2)+(C20^2)+(C21^2)+(C22^2)+(C23^2)+(C24^2)+(C25^2)+(C26^2)+(C27^2)+(C28^2)+(C29^2)+(C30^2)+(C31^2)+(C32^2)+(C33^2))</f>
        <v>339</v>
      </c>
      <c r="D35" s="2">
        <f t="shared" ref="D35:L35" si="6">((D4^2)+(D5^2)+(D6^2)+(D7^2)+(D8^2)+(D9^2)+(D10^2)+(D11^2)+(D12^2)+(D13^2)+(D14^2)+(D15^2)+(D1662)+(D16^2)+(D17^2)+(D18^2)+(D19^2)+(D20^2)+(D21^2)+(D22^2)+(D23^2)+(D24^2)+(D25^2)+(D26^2)+(D27^2)+(D28^2)+(D29^2)+(D30^2)+(D31^2)+(D32^2)+(D33^2))</f>
        <v>247</v>
      </c>
      <c r="E35" s="2">
        <f t="shared" si="6"/>
        <v>371</v>
      </c>
      <c r="F35" s="2">
        <f t="shared" si="6"/>
        <v>313</v>
      </c>
      <c r="G35" s="2">
        <f t="shared" si="6"/>
        <v>360</v>
      </c>
      <c r="H35" s="2">
        <f t="shared" si="6"/>
        <v>330</v>
      </c>
      <c r="I35" s="2">
        <f t="shared" si="6"/>
        <v>315</v>
      </c>
      <c r="J35" s="2">
        <f t="shared" si="6"/>
        <v>260</v>
      </c>
      <c r="K35" s="2">
        <f t="shared" si="6"/>
        <v>314</v>
      </c>
      <c r="L35" s="2">
        <f t="shared" si="6"/>
        <v>24117</v>
      </c>
      <c r="P35" s="2" t="s">
        <v>36</v>
      </c>
      <c r="Q35" s="7">
        <f>AVERAGE(Q4:Q33)</f>
        <v>5.6166666666666663</v>
      </c>
      <c r="R35" s="7">
        <f t="shared" ref="R35:Y35" si="7">AVERAGE(R4:R33)</f>
        <v>3.8</v>
      </c>
      <c r="S35" s="7">
        <f t="shared" si="7"/>
        <v>5.85</v>
      </c>
      <c r="T35" s="7">
        <f t="shared" si="7"/>
        <v>4.916666666666667</v>
      </c>
      <c r="U35" s="7">
        <f t="shared" si="7"/>
        <v>5.65</v>
      </c>
      <c r="V35" s="7">
        <f t="shared" si="7"/>
        <v>5.1166666666666663</v>
      </c>
      <c r="W35" s="7">
        <f t="shared" si="7"/>
        <v>5.1166666666666663</v>
      </c>
      <c r="X35" s="7">
        <f t="shared" si="7"/>
        <v>3.95</v>
      </c>
      <c r="Y35" s="7">
        <f t="shared" si="7"/>
        <v>4.9833333333333334</v>
      </c>
    </row>
    <row r="36" spans="2:26" x14ac:dyDescent="0.25">
      <c r="B36" s="2" t="s">
        <v>13</v>
      </c>
      <c r="C36" s="2">
        <f>C34^2</f>
        <v>9801</v>
      </c>
      <c r="D36" s="2">
        <f t="shared" ref="D36:K36" si="8">D34^2</f>
        <v>6889</v>
      </c>
      <c r="E36" s="2">
        <f t="shared" si="8"/>
        <v>10201</v>
      </c>
      <c r="F36" s="2">
        <f t="shared" si="8"/>
        <v>8649</v>
      </c>
      <c r="G36" s="2">
        <f t="shared" si="8"/>
        <v>10000</v>
      </c>
      <c r="H36" s="2">
        <f t="shared" si="8"/>
        <v>9216</v>
      </c>
      <c r="I36" s="2">
        <f t="shared" si="8"/>
        <v>8649</v>
      </c>
      <c r="J36" s="2">
        <f t="shared" si="8"/>
        <v>6724</v>
      </c>
      <c r="K36" s="2">
        <f t="shared" si="8"/>
        <v>8836</v>
      </c>
    </row>
    <row r="37" spans="2:26" x14ac:dyDescent="0.25">
      <c r="B37" s="2" t="s">
        <v>36</v>
      </c>
      <c r="C37" s="9">
        <f>AVERAGE(C4:C33)</f>
        <v>3.3</v>
      </c>
      <c r="D37" s="9">
        <f t="shared" ref="D37:K37" si="9">AVERAGE(D4:D33)</f>
        <v>2.7666666666666666</v>
      </c>
      <c r="E37" s="9">
        <f t="shared" si="9"/>
        <v>3.3666666666666667</v>
      </c>
      <c r="F37" s="9">
        <f t="shared" si="9"/>
        <v>3.1</v>
      </c>
      <c r="G37" s="9">
        <f t="shared" si="9"/>
        <v>3.3333333333333335</v>
      </c>
      <c r="H37" s="9">
        <f t="shared" si="9"/>
        <v>3.2</v>
      </c>
      <c r="I37" s="9">
        <f t="shared" si="9"/>
        <v>3.1</v>
      </c>
      <c r="J37" s="9">
        <f t="shared" si="9"/>
        <v>2.7333333333333334</v>
      </c>
      <c r="K37" s="9">
        <f t="shared" si="9"/>
        <v>3.1333333333333333</v>
      </c>
    </row>
    <row r="39" spans="2:26" x14ac:dyDescent="0.25">
      <c r="B39" s="1" t="s">
        <v>37</v>
      </c>
      <c r="C39" s="1">
        <f>((L34^2)/(30*9))</f>
        <v>2619.5592592592593</v>
      </c>
    </row>
    <row r="41" spans="2:26" x14ac:dyDescent="0.25">
      <c r="B41" s="1" t="s">
        <v>20</v>
      </c>
      <c r="O41" s="2" t="s">
        <v>44</v>
      </c>
      <c r="P41" s="7">
        <f>(12/((30*9)*(9+1))*SUMSQ(Q34:Y34)-3*(30)*(9+1))</f>
        <v>16.408888888888896</v>
      </c>
    </row>
    <row r="42" spans="2:26" x14ac:dyDescent="0.25">
      <c r="B42" s="17" t="s">
        <v>38</v>
      </c>
      <c r="C42" s="17" t="s">
        <v>22</v>
      </c>
      <c r="D42" s="17" t="s">
        <v>23</v>
      </c>
      <c r="E42" s="17" t="s">
        <v>24</v>
      </c>
      <c r="F42" s="17" t="s">
        <v>41</v>
      </c>
      <c r="G42" s="2"/>
      <c r="H42" s="18" t="s">
        <v>25</v>
      </c>
      <c r="I42" s="18"/>
      <c r="O42" s="2" t="s">
        <v>45</v>
      </c>
      <c r="P42" s="7">
        <v>15.507313055865501</v>
      </c>
    </row>
    <row r="43" spans="2:26" x14ac:dyDescent="0.25">
      <c r="B43" s="17"/>
      <c r="C43" s="17"/>
      <c r="D43" s="17"/>
      <c r="E43" s="17"/>
      <c r="F43" s="17"/>
      <c r="G43" s="2"/>
      <c r="H43" s="8">
        <v>0.05</v>
      </c>
      <c r="I43" s="8">
        <v>0.01</v>
      </c>
    </row>
    <row r="44" spans="2:26" x14ac:dyDescent="0.25">
      <c r="B44" s="2" t="s">
        <v>39</v>
      </c>
      <c r="C44" s="2">
        <f>9-1</f>
        <v>8</v>
      </c>
      <c r="D44" s="7">
        <f>SUMSQ(C34:K34)/30-C39</f>
        <v>12.607407407407209</v>
      </c>
      <c r="E44" s="7">
        <f>D44/C44</f>
        <v>1.5759259259259011</v>
      </c>
      <c r="F44" s="7">
        <f>E44/E46</f>
        <v>2.3328291899044857</v>
      </c>
      <c r="G44" s="2" t="str">
        <f>IF(F44&lt;H44,"tn",IF(F44&lt;I44,"*","**"))</f>
        <v>*</v>
      </c>
      <c r="H44" s="7">
        <f>FINV(0.05,C44,C46)</f>
        <v>1.978456682017546</v>
      </c>
      <c r="I44" s="7">
        <f>FINV(0.01,C44,C46)</f>
        <v>2.5886487443430841</v>
      </c>
    </row>
    <row r="45" spans="2:26" x14ac:dyDescent="0.25">
      <c r="B45" s="2" t="s">
        <v>33</v>
      </c>
      <c r="C45" s="2">
        <f>30-1</f>
        <v>29</v>
      </c>
      <c r="D45" s="7">
        <f>SUMSQ(L4:L33)/9-C39</f>
        <v>60.107407407407209</v>
      </c>
      <c r="E45" s="7">
        <f>D45/C45</f>
        <v>2.0726692209450763</v>
      </c>
      <c r="P45" s="2" t="s">
        <v>2</v>
      </c>
      <c r="Q45" s="2" t="s">
        <v>14</v>
      </c>
      <c r="R45" s="28" t="s">
        <v>46</v>
      </c>
      <c r="S45" s="29" t="s">
        <v>63</v>
      </c>
    </row>
    <row r="46" spans="2:26" x14ac:dyDescent="0.25">
      <c r="B46" s="2" t="s">
        <v>40</v>
      </c>
      <c r="C46" s="2">
        <f>C44*C45</f>
        <v>232</v>
      </c>
      <c r="D46" s="7">
        <f>D47-D44-D45</f>
        <v>156.72592592592628</v>
      </c>
      <c r="E46" s="7">
        <f>D46/C46</f>
        <v>0.67554278416347535</v>
      </c>
      <c r="P46" s="2" t="s">
        <v>58</v>
      </c>
      <c r="Q46" s="2">
        <v>3.3</v>
      </c>
      <c r="R46" s="2">
        <v>168.5</v>
      </c>
      <c r="S46" s="2"/>
    </row>
    <row r="47" spans="2:26" x14ac:dyDescent="0.25">
      <c r="B47" s="2" t="s">
        <v>17</v>
      </c>
      <c r="C47" s="2">
        <f>SUM(C44:C46)</f>
        <v>269</v>
      </c>
      <c r="D47" s="7">
        <f>SUMSQ(C4:K33)-C39</f>
        <v>229.44074074074069</v>
      </c>
      <c r="P47" s="2" t="s">
        <v>59</v>
      </c>
      <c r="Q47" s="2">
        <v>2.8</v>
      </c>
      <c r="R47" s="2">
        <v>114</v>
      </c>
      <c r="S47" s="2"/>
    </row>
    <row r="48" spans="2:26" x14ac:dyDescent="0.25">
      <c r="P48" s="2" t="s">
        <v>60</v>
      </c>
      <c r="Q48" s="2">
        <v>3.4</v>
      </c>
      <c r="R48" s="2">
        <v>175.5</v>
      </c>
      <c r="S48" s="2"/>
    </row>
    <row r="49" spans="16:29" x14ac:dyDescent="0.25">
      <c r="P49" s="2" t="s">
        <v>52</v>
      </c>
      <c r="Q49" s="2">
        <v>3.1</v>
      </c>
      <c r="R49" s="2">
        <v>147.5</v>
      </c>
      <c r="S49" s="2"/>
    </row>
    <row r="50" spans="16:29" x14ac:dyDescent="0.25">
      <c r="P50" s="2" t="s">
        <v>53</v>
      </c>
      <c r="Q50" s="2">
        <v>3.3</v>
      </c>
      <c r="R50" s="2">
        <v>169.5</v>
      </c>
      <c r="S50" s="2"/>
    </row>
    <row r="51" spans="16:29" x14ac:dyDescent="0.25">
      <c r="P51" s="2" t="s">
        <v>54</v>
      </c>
      <c r="Q51" s="2">
        <v>3.2</v>
      </c>
      <c r="R51" s="2">
        <v>153.5</v>
      </c>
      <c r="S51" s="2"/>
    </row>
    <row r="52" spans="16:29" x14ac:dyDescent="0.25">
      <c r="P52" s="2" t="s">
        <v>55</v>
      </c>
      <c r="Q52" s="2">
        <v>3.1</v>
      </c>
      <c r="R52" s="2">
        <v>153.5</v>
      </c>
      <c r="S52" s="2"/>
    </row>
    <row r="53" spans="16:29" x14ac:dyDescent="0.25">
      <c r="P53" s="2" t="s">
        <v>61</v>
      </c>
      <c r="Q53" s="2">
        <v>2.7</v>
      </c>
      <c r="R53" s="2">
        <v>118.5</v>
      </c>
      <c r="S53" s="2"/>
    </row>
    <row r="54" spans="16:29" x14ac:dyDescent="0.25">
      <c r="P54" s="2" t="s">
        <v>62</v>
      </c>
      <c r="Q54" s="2">
        <v>3.1</v>
      </c>
      <c r="R54" s="2">
        <v>149.5</v>
      </c>
      <c r="S54" s="2"/>
    </row>
    <row r="55" spans="16:29" x14ac:dyDescent="0.25">
      <c r="P55" s="2" t="s">
        <v>47</v>
      </c>
      <c r="Q55" s="12">
        <f>1.645*SQRT(30*9*(9+1)/6)</f>
        <v>34.895719651556121</v>
      </c>
      <c r="R55" s="13"/>
      <c r="S55" s="14"/>
    </row>
    <row r="57" spans="16:29" x14ac:dyDescent="0.25">
      <c r="P57" s="2"/>
      <c r="Q57" s="2" t="s">
        <v>14</v>
      </c>
      <c r="R57" s="2" t="s">
        <v>46</v>
      </c>
      <c r="S57" s="2"/>
    </row>
    <row r="58" spans="16:29" x14ac:dyDescent="0.25">
      <c r="P58" s="2" t="s">
        <v>16</v>
      </c>
      <c r="Q58" s="2">
        <v>2.7</v>
      </c>
      <c r="R58" s="2">
        <v>118.5</v>
      </c>
      <c r="S58" s="2">
        <f>R58+Q58</f>
        <v>121.2</v>
      </c>
      <c r="T58" s="22"/>
      <c r="AC58" s="1" t="s">
        <v>64</v>
      </c>
    </row>
    <row r="59" spans="16:29" x14ac:dyDescent="0.25">
      <c r="P59" s="2" t="s">
        <v>4</v>
      </c>
      <c r="Q59" s="2">
        <v>2.8</v>
      </c>
      <c r="R59" s="2">
        <v>114</v>
      </c>
      <c r="S59" s="2">
        <f t="shared" ref="S59:S66" si="10">R59+Q59</f>
        <v>116.8</v>
      </c>
      <c r="T59" s="22"/>
      <c r="U59" s="22"/>
      <c r="AC59" s="1" t="s">
        <v>64</v>
      </c>
    </row>
    <row r="60" spans="16:29" x14ac:dyDescent="0.25">
      <c r="P60" s="2" t="s">
        <v>6</v>
      </c>
      <c r="Q60" s="2">
        <v>3.1</v>
      </c>
      <c r="R60" s="2">
        <v>147.5</v>
      </c>
      <c r="S60" s="2">
        <f t="shared" si="10"/>
        <v>150.6</v>
      </c>
      <c r="T60" s="25"/>
      <c r="V60" s="24"/>
      <c r="AC60" s="1" t="s">
        <v>65</v>
      </c>
    </row>
    <row r="61" spans="16:29" x14ac:dyDescent="0.25">
      <c r="P61" s="2" t="s">
        <v>10</v>
      </c>
      <c r="Q61" s="2">
        <v>3.1</v>
      </c>
      <c r="R61" s="2">
        <v>149.5</v>
      </c>
      <c r="S61" s="2">
        <f>R61+Q61</f>
        <v>152.6</v>
      </c>
      <c r="V61" s="24"/>
      <c r="W61" s="24"/>
      <c r="AC61" s="1" t="s">
        <v>65</v>
      </c>
    </row>
    <row r="62" spans="16:29" x14ac:dyDescent="0.25">
      <c r="P62" s="2" t="s">
        <v>9</v>
      </c>
      <c r="Q62" s="2">
        <v>3.1</v>
      </c>
      <c r="R62" s="2">
        <v>153.5</v>
      </c>
      <c r="S62" s="2">
        <f t="shared" si="10"/>
        <v>156.6</v>
      </c>
      <c r="V62" s="25"/>
      <c r="W62" s="25"/>
      <c r="X62" s="23"/>
      <c r="AC62" s="1" t="s">
        <v>66</v>
      </c>
    </row>
    <row r="63" spans="16:29" x14ac:dyDescent="0.25">
      <c r="P63" s="2" t="s">
        <v>8</v>
      </c>
      <c r="Q63" s="2">
        <v>3.2</v>
      </c>
      <c r="R63" s="2">
        <v>153.5</v>
      </c>
      <c r="S63" s="2">
        <f t="shared" si="10"/>
        <v>156.69999999999999</v>
      </c>
      <c r="W63" s="25"/>
      <c r="X63" s="23"/>
      <c r="Y63" s="23"/>
      <c r="AC63" s="1" t="s">
        <v>66</v>
      </c>
    </row>
    <row r="64" spans="16:29" x14ac:dyDescent="0.25">
      <c r="P64" s="2" t="s">
        <v>3</v>
      </c>
      <c r="Q64" s="2">
        <v>3.3</v>
      </c>
      <c r="R64" s="2">
        <v>168.5</v>
      </c>
      <c r="S64" s="2">
        <f t="shared" si="10"/>
        <v>171.8</v>
      </c>
      <c r="Z64" s="26"/>
      <c r="AC64" s="1" t="s">
        <v>67</v>
      </c>
    </row>
    <row r="65" spans="16:29" x14ac:dyDescent="0.25">
      <c r="P65" s="2" t="s">
        <v>7</v>
      </c>
      <c r="Q65" s="2">
        <v>3.3</v>
      </c>
      <c r="R65" s="2">
        <v>169.5</v>
      </c>
      <c r="S65" s="2">
        <f t="shared" si="10"/>
        <v>172.8</v>
      </c>
      <c r="Z65" s="26"/>
      <c r="AA65" s="26"/>
      <c r="AC65" s="1" t="s">
        <v>67</v>
      </c>
    </row>
    <row r="66" spans="16:29" x14ac:dyDescent="0.25">
      <c r="P66" s="2" t="s">
        <v>5</v>
      </c>
      <c r="Q66" s="2">
        <v>3.4</v>
      </c>
      <c r="R66" s="2">
        <v>175.5</v>
      </c>
      <c r="S66" s="2">
        <f t="shared" si="10"/>
        <v>178.9</v>
      </c>
      <c r="AB66" s="27"/>
      <c r="AC66" s="1" t="s">
        <v>68</v>
      </c>
    </row>
  </sheetData>
  <mergeCells count="15">
    <mergeCell ref="Z2:Z3"/>
    <mergeCell ref="M2:M3"/>
    <mergeCell ref="N2:N3"/>
    <mergeCell ref="L2:L3"/>
    <mergeCell ref="C2:K2"/>
    <mergeCell ref="Q55:S55"/>
    <mergeCell ref="B2:B3"/>
    <mergeCell ref="P2:P3"/>
    <mergeCell ref="Q2:Y2"/>
    <mergeCell ref="B42:B43"/>
    <mergeCell ref="H42:I42"/>
    <mergeCell ref="C42:C43"/>
    <mergeCell ref="D42:D43"/>
    <mergeCell ref="E42:E43"/>
    <mergeCell ref="F42:F43"/>
  </mergeCells>
  <pageMargins left="0.7" right="0.7" top="0.75" bottom="0.75" header="0.3" footer="0.3"/>
  <pageSetup paperSize="9"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D65"/>
  <sheetViews>
    <sheetView tabSelected="1" topLeftCell="L39" zoomScale="80" zoomScaleNormal="80" workbookViewId="0">
      <selection activeCell="AD65" sqref="AD65"/>
    </sheetView>
  </sheetViews>
  <sheetFormatPr defaultRowHeight="15.75" x14ac:dyDescent="0.25"/>
  <cols>
    <col min="1" max="1" width="9.140625" style="1"/>
    <col min="2" max="2" width="28.28515625" style="1" bestFit="1" customWidth="1"/>
    <col min="3" max="12" width="9.140625" style="1"/>
    <col min="13" max="13" width="14" style="1" bestFit="1" customWidth="1"/>
    <col min="14" max="14" width="11.5703125" style="1" bestFit="1" customWidth="1"/>
    <col min="15" max="15" width="9.140625" style="1"/>
    <col min="16" max="16" width="11.28515625" style="1" bestFit="1" customWidth="1"/>
    <col min="17" max="17" width="56.42578125" style="1" bestFit="1" customWidth="1"/>
    <col min="18" max="18" width="9.140625" style="1"/>
    <col min="19" max="19" width="14.85546875" style="1" bestFit="1" customWidth="1"/>
    <col min="20" max="16384" width="9.140625" style="1"/>
  </cols>
  <sheetData>
    <row r="1" spans="1:26" x14ac:dyDescent="0.25">
      <c r="A1" s="1" t="s">
        <v>32</v>
      </c>
      <c r="P1" s="1" t="s">
        <v>35</v>
      </c>
    </row>
    <row r="2" spans="1:26" x14ac:dyDescent="0.25">
      <c r="B2" s="18" t="s">
        <v>33</v>
      </c>
      <c r="C2" s="18" t="s">
        <v>34</v>
      </c>
      <c r="D2" s="18"/>
      <c r="E2" s="18"/>
      <c r="F2" s="18"/>
      <c r="G2" s="18"/>
      <c r="H2" s="18"/>
      <c r="I2" s="18"/>
      <c r="J2" s="18"/>
      <c r="K2" s="18"/>
      <c r="L2" s="20" t="s">
        <v>11</v>
      </c>
      <c r="M2" s="20" t="s">
        <v>12</v>
      </c>
      <c r="N2" s="20" t="s">
        <v>13</v>
      </c>
      <c r="P2" s="18" t="s">
        <v>33</v>
      </c>
      <c r="Q2" s="18" t="s">
        <v>34</v>
      </c>
      <c r="R2" s="18"/>
      <c r="S2" s="18"/>
      <c r="T2" s="18"/>
      <c r="U2" s="18"/>
      <c r="V2" s="18"/>
      <c r="W2" s="18"/>
      <c r="X2" s="18"/>
      <c r="Y2" s="18"/>
      <c r="Z2" s="20" t="s">
        <v>18</v>
      </c>
    </row>
    <row r="3" spans="1:26" x14ac:dyDescent="0.25">
      <c r="B3" s="18"/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  <c r="J3" s="2" t="s">
        <v>16</v>
      </c>
      <c r="K3" s="2" t="s">
        <v>10</v>
      </c>
      <c r="L3" s="21"/>
      <c r="M3" s="21"/>
      <c r="N3" s="21"/>
      <c r="P3" s="18"/>
      <c r="Q3" s="2" t="s">
        <v>3</v>
      </c>
      <c r="R3" s="2" t="s">
        <v>4</v>
      </c>
      <c r="S3" s="2" t="s">
        <v>5</v>
      </c>
      <c r="T3" s="2" t="s">
        <v>6</v>
      </c>
      <c r="U3" s="2" t="s">
        <v>7</v>
      </c>
      <c r="V3" s="2" t="s">
        <v>8</v>
      </c>
      <c r="W3" s="2" t="s">
        <v>9</v>
      </c>
      <c r="X3" s="2" t="s">
        <v>16</v>
      </c>
      <c r="Y3" s="2" t="s">
        <v>10</v>
      </c>
      <c r="Z3" s="21"/>
    </row>
    <row r="4" spans="1:26" x14ac:dyDescent="0.25">
      <c r="B4" s="2">
        <v>1</v>
      </c>
      <c r="C4" s="2">
        <v>3</v>
      </c>
      <c r="D4" s="2">
        <v>3</v>
      </c>
      <c r="E4" s="2">
        <v>3</v>
      </c>
      <c r="F4" s="2">
        <v>3</v>
      </c>
      <c r="G4" s="2">
        <v>3</v>
      </c>
      <c r="H4" s="2">
        <v>3</v>
      </c>
      <c r="I4" s="2">
        <v>3</v>
      </c>
      <c r="J4" s="2">
        <v>3</v>
      </c>
      <c r="K4" s="2">
        <v>3</v>
      </c>
      <c r="L4" s="2">
        <f>SUM(C4:K4)</f>
        <v>27</v>
      </c>
      <c r="M4" s="2">
        <f>(C4^2)+(D4^2)+(E4^2)+(F4^2)+(G4^2)+(H4^2)+(I4^2)+(J4^2)+(K4^2)</f>
        <v>81</v>
      </c>
      <c r="N4" s="2">
        <f>L4^2</f>
        <v>729</v>
      </c>
      <c r="P4" s="2">
        <v>1</v>
      </c>
      <c r="Q4" s="2">
        <v>5</v>
      </c>
      <c r="R4" s="2">
        <v>5</v>
      </c>
      <c r="S4" s="2">
        <v>5</v>
      </c>
      <c r="T4" s="2">
        <v>5</v>
      </c>
      <c r="U4" s="2">
        <v>5</v>
      </c>
      <c r="V4" s="2">
        <v>5</v>
      </c>
      <c r="W4" s="2">
        <v>5</v>
      </c>
      <c r="X4" s="2">
        <v>5</v>
      </c>
      <c r="Y4" s="2">
        <v>5</v>
      </c>
      <c r="Z4" s="2">
        <f>SUM(Q4:Y4)</f>
        <v>45</v>
      </c>
    </row>
    <row r="5" spans="1:26" x14ac:dyDescent="0.25">
      <c r="B5" s="2">
        <v>2</v>
      </c>
      <c r="C5" s="2">
        <v>3</v>
      </c>
      <c r="D5" s="2">
        <v>3</v>
      </c>
      <c r="E5" s="2">
        <v>3</v>
      </c>
      <c r="F5" s="2">
        <v>3</v>
      </c>
      <c r="G5" s="2">
        <v>3</v>
      </c>
      <c r="H5" s="2">
        <v>3</v>
      </c>
      <c r="I5" s="2">
        <v>2</v>
      </c>
      <c r="J5" s="2">
        <v>3</v>
      </c>
      <c r="K5" s="2">
        <v>3</v>
      </c>
      <c r="L5" s="2">
        <f t="shared" ref="L5:L33" si="0">SUM(C5:K5)</f>
        <v>26</v>
      </c>
      <c r="M5" s="2">
        <f t="shared" ref="M5:M33" si="1">(C5^2)+(D5^2)+(E5^2)+(F5^2)+(G5^2)+(H5^2)+(I5^2)+(J5^2)+(K5^2)</f>
        <v>76</v>
      </c>
      <c r="N5" s="2">
        <f t="shared" ref="N5:N33" si="2">L5^2</f>
        <v>676</v>
      </c>
      <c r="P5" s="2">
        <v>2</v>
      </c>
      <c r="Q5" s="2">
        <v>5.5</v>
      </c>
      <c r="R5" s="2">
        <v>5.5</v>
      </c>
      <c r="S5" s="2">
        <v>5.5</v>
      </c>
      <c r="T5" s="2">
        <v>5.5</v>
      </c>
      <c r="U5" s="2">
        <v>5.5</v>
      </c>
      <c r="V5" s="2">
        <v>5.5</v>
      </c>
      <c r="W5" s="2">
        <v>1</v>
      </c>
      <c r="X5" s="2">
        <v>5.5</v>
      </c>
      <c r="Y5" s="2">
        <v>5.5</v>
      </c>
      <c r="Z5" s="2">
        <f t="shared" ref="Z5:Z33" si="3">SUM(Q5:Y5)</f>
        <v>45</v>
      </c>
    </row>
    <row r="6" spans="1:26" x14ac:dyDescent="0.25">
      <c r="B6" s="2">
        <v>3</v>
      </c>
      <c r="C6" s="2">
        <v>3</v>
      </c>
      <c r="D6" s="2">
        <v>4</v>
      </c>
      <c r="E6" s="2">
        <v>5</v>
      </c>
      <c r="F6" s="2">
        <v>3</v>
      </c>
      <c r="G6" s="2">
        <v>4</v>
      </c>
      <c r="H6" s="2">
        <v>4</v>
      </c>
      <c r="I6" s="2">
        <v>4</v>
      </c>
      <c r="J6" s="2">
        <v>4</v>
      </c>
      <c r="K6" s="2">
        <v>3</v>
      </c>
      <c r="L6" s="2">
        <f t="shared" si="0"/>
        <v>34</v>
      </c>
      <c r="M6" s="2">
        <f t="shared" si="1"/>
        <v>132</v>
      </c>
      <c r="N6" s="2">
        <f t="shared" si="2"/>
        <v>1156</v>
      </c>
      <c r="P6" s="2">
        <v>3</v>
      </c>
      <c r="Q6" s="2">
        <v>2</v>
      </c>
      <c r="R6" s="2">
        <v>6</v>
      </c>
      <c r="S6" s="2">
        <v>9</v>
      </c>
      <c r="T6" s="2">
        <v>2</v>
      </c>
      <c r="U6" s="2">
        <v>6</v>
      </c>
      <c r="V6" s="2">
        <v>6</v>
      </c>
      <c r="W6" s="2">
        <v>6</v>
      </c>
      <c r="X6" s="2">
        <v>6</v>
      </c>
      <c r="Y6" s="2">
        <v>2</v>
      </c>
      <c r="Z6" s="2">
        <f t="shared" si="3"/>
        <v>45</v>
      </c>
    </row>
    <row r="7" spans="1:26" x14ac:dyDescent="0.25">
      <c r="B7" s="2">
        <v>4</v>
      </c>
      <c r="C7" s="2">
        <v>1</v>
      </c>
      <c r="D7" s="2">
        <v>3</v>
      </c>
      <c r="E7" s="2">
        <v>3</v>
      </c>
      <c r="F7" s="2">
        <v>3</v>
      </c>
      <c r="G7" s="2">
        <v>2</v>
      </c>
      <c r="H7" s="2">
        <v>3</v>
      </c>
      <c r="I7" s="2">
        <v>4</v>
      </c>
      <c r="J7" s="2">
        <v>3</v>
      </c>
      <c r="K7" s="2">
        <v>2</v>
      </c>
      <c r="L7" s="2">
        <f t="shared" si="0"/>
        <v>24</v>
      </c>
      <c r="M7" s="2">
        <f t="shared" si="1"/>
        <v>70</v>
      </c>
      <c r="N7" s="2">
        <f t="shared" si="2"/>
        <v>576</v>
      </c>
      <c r="P7" s="2">
        <v>4</v>
      </c>
      <c r="Q7" s="2">
        <v>1</v>
      </c>
      <c r="R7" s="2">
        <v>6</v>
      </c>
      <c r="S7" s="2">
        <v>6</v>
      </c>
      <c r="T7" s="2">
        <v>6</v>
      </c>
      <c r="U7" s="2">
        <v>2.5</v>
      </c>
      <c r="V7" s="2">
        <v>6</v>
      </c>
      <c r="W7" s="2">
        <v>9</v>
      </c>
      <c r="X7" s="2">
        <v>6</v>
      </c>
      <c r="Y7" s="2">
        <v>2.5</v>
      </c>
      <c r="Z7" s="2">
        <f t="shared" si="3"/>
        <v>45</v>
      </c>
    </row>
    <row r="8" spans="1:26" x14ac:dyDescent="0.25">
      <c r="B8" s="2">
        <v>5</v>
      </c>
      <c r="C8" s="2">
        <v>3</v>
      </c>
      <c r="D8" s="2">
        <v>3</v>
      </c>
      <c r="E8" s="2">
        <v>3</v>
      </c>
      <c r="F8" s="2">
        <v>3</v>
      </c>
      <c r="G8" s="2">
        <v>2</v>
      </c>
      <c r="H8" s="2">
        <v>3</v>
      </c>
      <c r="I8" s="2">
        <v>1</v>
      </c>
      <c r="J8" s="2">
        <v>1</v>
      </c>
      <c r="K8" s="2">
        <v>3</v>
      </c>
      <c r="L8" s="2">
        <f t="shared" si="0"/>
        <v>22</v>
      </c>
      <c r="M8" s="2">
        <f t="shared" si="1"/>
        <v>60</v>
      </c>
      <c r="N8" s="2">
        <f t="shared" si="2"/>
        <v>484</v>
      </c>
      <c r="P8" s="2">
        <v>5</v>
      </c>
      <c r="Q8" s="2">
        <v>6.5</v>
      </c>
      <c r="R8" s="2">
        <v>6.5</v>
      </c>
      <c r="S8" s="2">
        <v>6.5</v>
      </c>
      <c r="T8" s="2">
        <v>6.5</v>
      </c>
      <c r="U8" s="2">
        <v>3</v>
      </c>
      <c r="V8" s="2">
        <v>6.5</v>
      </c>
      <c r="W8" s="2">
        <v>1.5</v>
      </c>
      <c r="X8" s="2">
        <v>1.5</v>
      </c>
      <c r="Y8" s="2">
        <v>6.5</v>
      </c>
      <c r="Z8" s="2">
        <f t="shared" si="3"/>
        <v>45</v>
      </c>
    </row>
    <row r="9" spans="1:26" x14ac:dyDescent="0.25">
      <c r="B9" s="2">
        <v>6</v>
      </c>
      <c r="C9" s="2">
        <v>4</v>
      </c>
      <c r="D9" s="2">
        <v>4</v>
      </c>
      <c r="E9" s="2">
        <v>4</v>
      </c>
      <c r="F9" s="2">
        <v>5</v>
      </c>
      <c r="G9" s="2">
        <v>4</v>
      </c>
      <c r="H9" s="2">
        <v>5</v>
      </c>
      <c r="I9" s="2">
        <v>4</v>
      </c>
      <c r="J9" s="2">
        <v>4</v>
      </c>
      <c r="K9" s="2">
        <v>5</v>
      </c>
      <c r="L9" s="2">
        <f t="shared" si="0"/>
        <v>39</v>
      </c>
      <c r="M9" s="2">
        <f t="shared" si="1"/>
        <v>171</v>
      </c>
      <c r="N9" s="2">
        <f t="shared" si="2"/>
        <v>1521</v>
      </c>
      <c r="P9" s="2">
        <v>6</v>
      </c>
      <c r="Q9" s="2">
        <v>3.5</v>
      </c>
      <c r="R9" s="2">
        <v>3.5</v>
      </c>
      <c r="S9" s="2">
        <v>3.5</v>
      </c>
      <c r="T9" s="2">
        <v>8</v>
      </c>
      <c r="U9" s="2">
        <v>3.5</v>
      </c>
      <c r="V9" s="2">
        <v>8</v>
      </c>
      <c r="W9" s="2">
        <v>3.5</v>
      </c>
      <c r="X9" s="2">
        <v>3.5</v>
      </c>
      <c r="Y9" s="2">
        <v>8</v>
      </c>
      <c r="Z9" s="2">
        <f t="shared" si="3"/>
        <v>45</v>
      </c>
    </row>
    <row r="10" spans="1:26" x14ac:dyDescent="0.25">
      <c r="B10" s="2">
        <v>7</v>
      </c>
      <c r="C10" s="2">
        <v>2</v>
      </c>
      <c r="D10" s="2">
        <v>2</v>
      </c>
      <c r="E10" s="2">
        <v>3</v>
      </c>
      <c r="F10" s="2">
        <v>3</v>
      </c>
      <c r="G10" s="2">
        <v>2</v>
      </c>
      <c r="H10" s="2">
        <v>2</v>
      </c>
      <c r="I10" s="2">
        <v>2</v>
      </c>
      <c r="J10" s="2">
        <v>5</v>
      </c>
      <c r="K10" s="2">
        <v>2</v>
      </c>
      <c r="L10" s="2">
        <f t="shared" si="0"/>
        <v>23</v>
      </c>
      <c r="M10" s="2">
        <f t="shared" si="1"/>
        <v>67</v>
      </c>
      <c r="N10" s="2">
        <f t="shared" si="2"/>
        <v>529</v>
      </c>
      <c r="P10" s="2">
        <v>7</v>
      </c>
      <c r="Q10" s="2">
        <v>3.5</v>
      </c>
      <c r="R10" s="2">
        <v>3.5</v>
      </c>
      <c r="S10" s="2">
        <v>7.5</v>
      </c>
      <c r="T10" s="2">
        <v>7.5</v>
      </c>
      <c r="U10" s="2">
        <v>3.5</v>
      </c>
      <c r="V10" s="2">
        <v>3.5</v>
      </c>
      <c r="W10" s="2">
        <v>3.5</v>
      </c>
      <c r="X10" s="2">
        <v>9</v>
      </c>
      <c r="Y10" s="2">
        <v>3.5</v>
      </c>
      <c r="Z10" s="2">
        <f t="shared" si="3"/>
        <v>45</v>
      </c>
    </row>
    <row r="11" spans="1:26" x14ac:dyDescent="0.25">
      <c r="B11" s="2">
        <v>8</v>
      </c>
      <c r="C11" s="2">
        <v>3</v>
      </c>
      <c r="D11" s="2">
        <v>3</v>
      </c>
      <c r="E11" s="2">
        <v>2</v>
      </c>
      <c r="F11" s="2">
        <v>3</v>
      </c>
      <c r="G11" s="2">
        <v>3</v>
      </c>
      <c r="H11" s="2">
        <v>3</v>
      </c>
      <c r="I11" s="2">
        <v>4</v>
      </c>
      <c r="J11" s="2">
        <v>3</v>
      </c>
      <c r="K11" s="2">
        <v>3</v>
      </c>
      <c r="L11" s="2">
        <f t="shared" si="0"/>
        <v>27</v>
      </c>
      <c r="M11" s="2">
        <f t="shared" si="1"/>
        <v>83</v>
      </c>
      <c r="N11" s="2">
        <f t="shared" si="2"/>
        <v>729</v>
      </c>
      <c r="P11" s="2">
        <v>8</v>
      </c>
      <c r="Q11" s="2">
        <v>5</v>
      </c>
      <c r="R11" s="2">
        <v>5</v>
      </c>
      <c r="S11" s="2">
        <v>1</v>
      </c>
      <c r="T11" s="2">
        <v>5</v>
      </c>
      <c r="U11" s="2">
        <v>5</v>
      </c>
      <c r="V11" s="2">
        <v>5</v>
      </c>
      <c r="W11" s="2">
        <v>9</v>
      </c>
      <c r="X11" s="2">
        <v>5</v>
      </c>
      <c r="Y11" s="2">
        <v>5</v>
      </c>
      <c r="Z11" s="2">
        <f t="shared" si="3"/>
        <v>45</v>
      </c>
    </row>
    <row r="12" spans="1:26" x14ac:dyDescent="0.25">
      <c r="B12" s="2">
        <v>9</v>
      </c>
      <c r="C12" s="2">
        <v>2</v>
      </c>
      <c r="D12" s="2">
        <v>1</v>
      </c>
      <c r="E12" s="2">
        <v>1</v>
      </c>
      <c r="F12" s="2">
        <v>2</v>
      </c>
      <c r="G12" s="2">
        <v>3</v>
      </c>
      <c r="H12" s="2">
        <v>5</v>
      </c>
      <c r="I12" s="2">
        <v>4</v>
      </c>
      <c r="J12" s="2">
        <v>2</v>
      </c>
      <c r="K12" s="2">
        <v>1</v>
      </c>
      <c r="L12" s="2">
        <f t="shared" si="0"/>
        <v>21</v>
      </c>
      <c r="M12" s="2">
        <f t="shared" si="1"/>
        <v>65</v>
      </c>
      <c r="N12" s="2">
        <f t="shared" si="2"/>
        <v>441</v>
      </c>
      <c r="P12" s="2">
        <v>9</v>
      </c>
      <c r="Q12" s="2">
        <v>5</v>
      </c>
      <c r="R12" s="2">
        <v>2</v>
      </c>
      <c r="S12" s="2">
        <v>2</v>
      </c>
      <c r="T12" s="2">
        <v>5</v>
      </c>
      <c r="U12" s="2">
        <v>7</v>
      </c>
      <c r="V12" s="2">
        <v>9</v>
      </c>
      <c r="W12" s="2">
        <v>8</v>
      </c>
      <c r="X12" s="2">
        <v>5</v>
      </c>
      <c r="Y12" s="2">
        <v>2</v>
      </c>
      <c r="Z12" s="2">
        <f t="shared" si="3"/>
        <v>45</v>
      </c>
    </row>
    <row r="13" spans="1:26" x14ac:dyDescent="0.25">
      <c r="B13" s="2">
        <v>10</v>
      </c>
      <c r="C13" s="2">
        <v>3</v>
      </c>
      <c r="D13" s="2">
        <v>3</v>
      </c>
      <c r="E13" s="2">
        <v>3</v>
      </c>
      <c r="F13" s="2">
        <v>3</v>
      </c>
      <c r="G13" s="2">
        <v>3</v>
      </c>
      <c r="H13" s="2">
        <v>3</v>
      </c>
      <c r="I13" s="2">
        <v>3</v>
      </c>
      <c r="J13" s="2">
        <v>3</v>
      </c>
      <c r="K13" s="2">
        <v>3</v>
      </c>
      <c r="L13" s="2">
        <f t="shared" si="0"/>
        <v>27</v>
      </c>
      <c r="M13" s="2">
        <f t="shared" si="1"/>
        <v>81</v>
      </c>
      <c r="N13" s="2">
        <f t="shared" si="2"/>
        <v>729</v>
      </c>
      <c r="P13" s="2">
        <v>10</v>
      </c>
      <c r="Q13" s="2">
        <v>5</v>
      </c>
      <c r="R13" s="2">
        <v>5</v>
      </c>
      <c r="S13" s="2">
        <v>5</v>
      </c>
      <c r="T13" s="2">
        <v>5</v>
      </c>
      <c r="U13" s="2">
        <v>5</v>
      </c>
      <c r="V13" s="2">
        <v>5</v>
      </c>
      <c r="W13" s="2">
        <v>5</v>
      </c>
      <c r="X13" s="2">
        <v>5</v>
      </c>
      <c r="Y13" s="2">
        <v>5</v>
      </c>
      <c r="Z13" s="2">
        <f t="shared" si="3"/>
        <v>45</v>
      </c>
    </row>
    <row r="14" spans="1:26" x14ac:dyDescent="0.25">
      <c r="B14" s="2">
        <v>11</v>
      </c>
      <c r="C14" s="2">
        <v>4</v>
      </c>
      <c r="D14" s="2">
        <v>4</v>
      </c>
      <c r="E14" s="2">
        <v>2</v>
      </c>
      <c r="F14" s="2">
        <v>3</v>
      </c>
      <c r="G14" s="2">
        <v>4</v>
      </c>
      <c r="H14" s="2">
        <v>2</v>
      </c>
      <c r="I14" s="2">
        <v>4</v>
      </c>
      <c r="J14" s="2">
        <v>3</v>
      </c>
      <c r="K14" s="2">
        <v>4</v>
      </c>
      <c r="L14" s="2">
        <f t="shared" si="0"/>
        <v>30</v>
      </c>
      <c r="M14" s="2">
        <f t="shared" si="1"/>
        <v>106</v>
      </c>
      <c r="N14" s="2">
        <f t="shared" si="2"/>
        <v>900</v>
      </c>
      <c r="P14" s="2">
        <v>11</v>
      </c>
      <c r="Q14" s="2">
        <v>7</v>
      </c>
      <c r="R14" s="2">
        <v>7</v>
      </c>
      <c r="S14" s="2">
        <v>1.5</v>
      </c>
      <c r="T14" s="2">
        <v>3.5</v>
      </c>
      <c r="U14" s="2">
        <v>7</v>
      </c>
      <c r="V14" s="2">
        <v>1.5</v>
      </c>
      <c r="W14" s="2">
        <v>7</v>
      </c>
      <c r="X14" s="2">
        <v>3.5</v>
      </c>
      <c r="Y14" s="2">
        <v>7</v>
      </c>
      <c r="Z14" s="2">
        <f t="shared" si="3"/>
        <v>45</v>
      </c>
    </row>
    <row r="15" spans="1:26" x14ac:dyDescent="0.25">
      <c r="B15" s="2">
        <v>12</v>
      </c>
      <c r="C15" s="2">
        <v>2</v>
      </c>
      <c r="D15" s="2">
        <v>2</v>
      </c>
      <c r="E15" s="2">
        <v>1</v>
      </c>
      <c r="F15" s="2">
        <v>1</v>
      </c>
      <c r="G15" s="2">
        <v>1</v>
      </c>
      <c r="H15" s="2">
        <v>2</v>
      </c>
      <c r="I15" s="2">
        <v>2</v>
      </c>
      <c r="J15" s="2">
        <v>2</v>
      </c>
      <c r="K15" s="2">
        <v>2</v>
      </c>
      <c r="L15" s="2">
        <f t="shared" si="0"/>
        <v>15</v>
      </c>
      <c r="M15" s="2">
        <f t="shared" si="1"/>
        <v>27</v>
      </c>
      <c r="N15" s="2">
        <f t="shared" si="2"/>
        <v>225</v>
      </c>
      <c r="P15" s="2">
        <v>12</v>
      </c>
      <c r="Q15" s="2">
        <v>6.5</v>
      </c>
      <c r="R15" s="2">
        <v>6.5</v>
      </c>
      <c r="S15" s="2">
        <v>2</v>
      </c>
      <c r="T15" s="2">
        <v>2</v>
      </c>
      <c r="U15" s="2">
        <v>2</v>
      </c>
      <c r="V15" s="2">
        <v>6.5</v>
      </c>
      <c r="W15" s="2">
        <v>6.5</v>
      </c>
      <c r="X15" s="2">
        <v>6.5</v>
      </c>
      <c r="Y15" s="2">
        <v>6.5</v>
      </c>
      <c r="Z15" s="2">
        <f t="shared" si="3"/>
        <v>45</v>
      </c>
    </row>
    <row r="16" spans="1:26" x14ac:dyDescent="0.25">
      <c r="B16" s="2">
        <v>13</v>
      </c>
      <c r="C16" s="2">
        <v>3</v>
      </c>
      <c r="D16" s="2">
        <v>3</v>
      </c>
      <c r="E16" s="2">
        <v>3</v>
      </c>
      <c r="F16" s="2">
        <v>2</v>
      </c>
      <c r="G16" s="2">
        <v>3</v>
      </c>
      <c r="H16" s="2">
        <v>3</v>
      </c>
      <c r="I16" s="2">
        <v>2</v>
      </c>
      <c r="J16" s="2">
        <v>3</v>
      </c>
      <c r="K16" s="2">
        <v>2</v>
      </c>
      <c r="L16" s="2">
        <f t="shared" si="0"/>
        <v>24</v>
      </c>
      <c r="M16" s="2">
        <f t="shared" si="1"/>
        <v>66</v>
      </c>
      <c r="N16" s="2">
        <f t="shared" si="2"/>
        <v>576</v>
      </c>
      <c r="P16" s="2">
        <v>13</v>
      </c>
      <c r="Q16" s="2">
        <v>6.5</v>
      </c>
      <c r="R16" s="2">
        <v>6.5</v>
      </c>
      <c r="S16" s="2">
        <v>6.5</v>
      </c>
      <c r="T16" s="2">
        <v>2</v>
      </c>
      <c r="U16" s="2">
        <v>6.5</v>
      </c>
      <c r="V16" s="2">
        <v>6.5</v>
      </c>
      <c r="W16" s="2">
        <v>2</v>
      </c>
      <c r="X16" s="2">
        <v>6.5</v>
      </c>
      <c r="Y16" s="2">
        <v>2</v>
      </c>
      <c r="Z16" s="2">
        <f t="shared" si="3"/>
        <v>45</v>
      </c>
    </row>
    <row r="17" spans="2:26" x14ac:dyDescent="0.25">
      <c r="B17" s="2">
        <v>14</v>
      </c>
      <c r="C17" s="2">
        <v>1</v>
      </c>
      <c r="D17" s="2">
        <v>1</v>
      </c>
      <c r="E17" s="2">
        <v>1</v>
      </c>
      <c r="F17" s="2">
        <v>1</v>
      </c>
      <c r="G17" s="2">
        <v>1</v>
      </c>
      <c r="H17" s="2">
        <v>1</v>
      </c>
      <c r="I17" s="2">
        <v>1</v>
      </c>
      <c r="J17" s="2">
        <v>2</v>
      </c>
      <c r="K17" s="2">
        <v>1</v>
      </c>
      <c r="L17" s="2">
        <f t="shared" si="0"/>
        <v>10</v>
      </c>
      <c r="M17" s="2">
        <f t="shared" si="1"/>
        <v>12</v>
      </c>
      <c r="N17" s="2">
        <f t="shared" si="2"/>
        <v>100</v>
      </c>
      <c r="P17" s="2">
        <v>14</v>
      </c>
      <c r="Q17" s="2">
        <v>4.5</v>
      </c>
      <c r="R17" s="2">
        <v>4.5</v>
      </c>
      <c r="S17" s="2">
        <v>4.5</v>
      </c>
      <c r="T17" s="2">
        <v>4.5</v>
      </c>
      <c r="U17" s="2">
        <v>4.5</v>
      </c>
      <c r="V17" s="2">
        <v>4.5</v>
      </c>
      <c r="W17" s="2">
        <v>4.5</v>
      </c>
      <c r="X17" s="2">
        <v>9</v>
      </c>
      <c r="Y17" s="2">
        <v>4.5</v>
      </c>
      <c r="Z17" s="2">
        <f t="shared" si="3"/>
        <v>45</v>
      </c>
    </row>
    <row r="18" spans="2:26" x14ac:dyDescent="0.25">
      <c r="B18" s="2">
        <v>15</v>
      </c>
      <c r="C18" s="2">
        <v>1</v>
      </c>
      <c r="D18" s="2">
        <v>1</v>
      </c>
      <c r="E18" s="2">
        <v>1</v>
      </c>
      <c r="F18" s="2">
        <v>1</v>
      </c>
      <c r="G18" s="2">
        <v>1</v>
      </c>
      <c r="H18" s="2">
        <v>1</v>
      </c>
      <c r="I18" s="2">
        <v>2</v>
      </c>
      <c r="J18" s="2">
        <v>1</v>
      </c>
      <c r="K18" s="2">
        <v>1</v>
      </c>
      <c r="L18" s="2">
        <f t="shared" si="0"/>
        <v>10</v>
      </c>
      <c r="M18" s="2">
        <f t="shared" si="1"/>
        <v>12</v>
      </c>
      <c r="N18" s="2">
        <f t="shared" si="2"/>
        <v>100</v>
      </c>
      <c r="P18" s="2">
        <v>15</v>
      </c>
      <c r="Q18" s="2">
        <v>4.5</v>
      </c>
      <c r="R18" s="2">
        <v>4.5</v>
      </c>
      <c r="S18" s="2">
        <v>4.5</v>
      </c>
      <c r="T18" s="2">
        <v>4.5</v>
      </c>
      <c r="U18" s="2">
        <v>4.5</v>
      </c>
      <c r="V18" s="2">
        <v>4.5</v>
      </c>
      <c r="W18" s="2">
        <v>9</v>
      </c>
      <c r="X18" s="2">
        <v>4.5</v>
      </c>
      <c r="Y18" s="2">
        <v>4.5</v>
      </c>
      <c r="Z18" s="2">
        <f t="shared" si="3"/>
        <v>45</v>
      </c>
    </row>
    <row r="19" spans="2:26" x14ac:dyDescent="0.25">
      <c r="B19" s="2">
        <v>16</v>
      </c>
      <c r="C19" s="2">
        <v>2</v>
      </c>
      <c r="D19" s="2">
        <v>3</v>
      </c>
      <c r="E19" s="2">
        <v>2</v>
      </c>
      <c r="F19" s="2">
        <v>2</v>
      </c>
      <c r="G19" s="2">
        <v>3</v>
      </c>
      <c r="H19" s="2">
        <v>3</v>
      </c>
      <c r="I19" s="2">
        <v>3</v>
      </c>
      <c r="J19" s="2">
        <v>4</v>
      </c>
      <c r="K19" s="2">
        <v>2</v>
      </c>
      <c r="L19" s="2">
        <f t="shared" si="0"/>
        <v>24</v>
      </c>
      <c r="M19" s="2">
        <f t="shared" si="1"/>
        <v>68</v>
      </c>
      <c r="N19" s="2">
        <f t="shared" si="2"/>
        <v>576</v>
      </c>
      <c r="P19" s="2">
        <v>16</v>
      </c>
      <c r="Q19" s="2">
        <v>2.5</v>
      </c>
      <c r="R19" s="2">
        <v>6.5</v>
      </c>
      <c r="S19" s="2">
        <v>2.5</v>
      </c>
      <c r="T19" s="2">
        <v>2.5</v>
      </c>
      <c r="U19" s="2">
        <v>6.5</v>
      </c>
      <c r="V19" s="2">
        <v>6.5</v>
      </c>
      <c r="W19" s="2">
        <v>6.5</v>
      </c>
      <c r="X19" s="2">
        <v>9</v>
      </c>
      <c r="Y19" s="2">
        <v>2.5</v>
      </c>
      <c r="Z19" s="2">
        <f t="shared" si="3"/>
        <v>45</v>
      </c>
    </row>
    <row r="20" spans="2:26" x14ac:dyDescent="0.25">
      <c r="B20" s="2">
        <v>17</v>
      </c>
      <c r="C20" s="2">
        <v>1</v>
      </c>
      <c r="D20" s="2">
        <v>3</v>
      </c>
      <c r="E20" s="2">
        <v>1</v>
      </c>
      <c r="F20" s="2">
        <v>2</v>
      </c>
      <c r="G20" s="2">
        <v>4</v>
      </c>
      <c r="H20" s="2">
        <v>4</v>
      </c>
      <c r="I20" s="2">
        <v>2</v>
      </c>
      <c r="J20" s="2">
        <v>2</v>
      </c>
      <c r="K20" s="2">
        <v>3</v>
      </c>
      <c r="L20" s="2">
        <f t="shared" si="0"/>
        <v>22</v>
      </c>
      <c r="M20" s="2">
        <f t="shared" si="1"/>
        <v>64</v>
      </c>
      <c r="N20" s="2">
        <f t="shared" si="2"/>
        <v>484</v>
      </c>
      <c r="P20" s="2">
        <v>17</v>
      </c>
      <c r="Q20" s="2">
        <v>1.5</v>
      </c>
      <c r="R20" s="2">
        <v>6.5</v>
      </c>
      <c r="S20" s="2">
        <v>1.5</v>
      </c>
      <c r="T20" s="2">
        <v>4</v>
      </c>
      <c r="U20" s="2">
        <v>8.5</v>
      </c>
      <c r="V20" s="2">
        <v>8.5</v>
      </c>
      <c r="W20" s="2">
        <v>4</v>
      </c>
      <c r="X20" s="2">
        <v>4</v>
      </c>
      <c r="Y20" s="2">
        <v>6.5</v>
      </c>
      <c r="Z20" s="2">
        <f t="shared" si="3"/>
        <v>45</v>
      </c>
    </row>
    <row r="21" spans="2:26" x14ac:dyDescent="0.25">
      <c r="B21" s="2">
        <v>18</v>
      </c>
      <c r="C21" s="2">
        <v>2</v>
      </c>
      <c r="D21" s="2">
        <v>3</v>
      </c>
      <c r="E21" s="2">
        <v>1</v>
      </c>
      <c r="F21" s="2">
        <v>3</v>
      </c>
      <c r="G21" s="2">
        <v>4</v>
      </c>
      <c r="H21" s="2">
        <v>4</v>
      </c>
      <c r="I21" s="2">
        <v>4</v>
      </c>
      <c r="J21" s="2">
        <v>3</v>
      </c>
      <c r="K21" s="2">
        <v>3</v>
      </c>
      <c r="L21" s="2">
        <f t="shared" si="0"/>
        <v>27</v>
      </c>
      <c r="M21" s="2">
        <f t="shared" si="1"/>
        <v>89</v>
      </c>
      <c r="N21" s="2">
        <f t="shared" si="2"/>
        <v>729</v>
      </c>
      <c r="P21" s="2">
        <v>18</v>
      </c>
      <c r="Q21" s="2">
        <v>2</v>
      </c>
      <c r="R21" s="2">
        <v>4.5</v>
      </c>
      <c r="S21" s="2">
        <v>1</v>
      </c>
      <c r="T21" s="2">
        <v>4.5</v>
      </c>
      <c r="U21" s="2">
        <v>8</v>
      </c>
      <c r="V21" s="2">
        <v>8</v>
      </c>
      <c r="W21" s="2">
        <v>8</v>
      </c>
      <c r="X21" s="2">
        <v>4.5</v>
      </c>
      <c r="Y21" s="2">
        <v>4.5</v>
      </c>
      <c r="Z21" s="2">
        <f t="shared" si="3"/>
        <v>45</v>
      </c>
    </row>
    <row r="22" spans="2:26" x14ac:dyDescent="0.25">
      <c r="B22" s="2">
        <v>19</v>
      </c>
      <c r="C22" s="2">
        <v>3</v>
      </c>
      <c r="D22" s="2">
        <v>3</v>
      </c>
      <c r="E22" s="2">
        <v>2</v>
      </c>
      <c r="F22" s="2">
        <v>3</v>
      </c>
      <c r="G22" s="2">
        <v>4</v>
      </c>
      <c r="H22" s="2">
        <v>2</v>
      </c>
      <c r="I22" s="2">
        <v>3</v>
      </c>
      <c r="J22" s="2">
        <v>4</v>
      </c>
      <c r="K22" s="2">
        <v>2</v>
      </c>
      <c r="L22" s="2">
        <f t="shared" si="0"/>
        <v>26</v>
      </c>
      <c r="M22" s="2">
        <f t="shared" si="1"/>
        <v>80</v>
      </c>
      <c r="N22" s="2">
        <f t="shared" si="2"/>
        <v>676</v>
      </c>
      <c r="P22" s="2">
        <v>19</v>
      </c>
      <c r="Q22" s="2">
        <v>5.5</v>
      </c>
      <c r="R22" s="2">
        <v>5.5</v>
      </c>
      <c r="S22" s="2">
        <v>2</v>
      </c>
      <c r="T22" s="2">
        <v>5.5</v>
      </c>
      <c r="U22" s="2">
        <v>8.5</v>
      </c>
      <c r="V22" s="2">
        <v>2</v>
      </c>
      <c r="W22" s="2">
        <v>5.5</v>
      </c>
      <c r="X22" s="2">
        <v>8.5</v>
      </c>
      <c r="Y22" s="2">
        <v>2</v>
      </c>
      <c r="Z22" s="2">
        <f t="shared" si="3"/>
        <v>45</v>
      </c>
    </row>
    <row r="23" spans="2:26" x14ac:dyDescent="0.25">
      <c r="B23" s="2">
        <v>20</v>
      </c>
      <c r="C23" s="2">
        <v>2</v>
      </c>
      <c r="D23" s="2">
        <v>2</v>
      </c>
      <c r="E23" s="2">
        <v>1</v>
      </c>
      <c r="F23" s="2">
        <v>2</v>
      </c>
      <c r="G23" s="2">
        <v>2</v>
      </c>
      <c r="H23" s="2">
        <v>2</v>
      </c>
      <c r="I23" s="2">
        <v>2</v>
      </c>
      <c r="J23" s="2">
        <v>2</v>
      </c>
      <c r="K23" s="2">
        <v>1</v>
      </c>
      <c r="L23" s="2">
        <f t="shared" si="0"/>
        <v>16</v>
      </c>
      <c r="M23" s="2">
        <f t="shared" si="1"/>
        <v>30</v>
      </c>
      <c r="N23" s="2">
        <f t="shared" si="2"/>
        <v>256</v>
      </c>
      <c r="P23" s="2">
        <v>20</v>
      </c>
      <c r="Q23" s="2">
        <v>6</v>
      </c>
      <c r="R23" s="2">
        <v>6</v>
      </c>
      <c r="S23" s="2">
        <v>1.5</v>
      </c>
      <c r="T23" s="2">
        <v>6</v>
      </c>
      <c r="U23" s="2">
        <v>6</v>
      </c>
      <c r="V23" s="2">
        <v>6</v>
      </c>
      <c r="W23" s="2">
        <v>6</v>
      </c>
      <c r="X23" s="2">
        <v>6</v>
      </c>
      <c r="Y23" s="2">
        <v>1.5</v>
      </c>
      <c r="Z23" s="2">
        <f t="shared" si="3"/>
        <v>45</v>
      </c>
    </row>
    <row r="24" spans="2:26" x14ac:dyDescent="0.25">
      <c r="B24" s="2">
        <v>21</v>
      </c>
      <c r="C24" s="2">
        <v>2</v>
      </c>
      <c r="D24" s="2">
        <v>3</v>
      </c>
      <c r="E24" s="2">
        <v>2</v>
      </c>
      <c r="F24" s="2">
        <v>4</v>
      </c>
      <c r="G24" s="2">
        <v>3</v>
      </c>
      <c r="H24" s="2">
        <v>2</v>
      </c>
      <c r="I24" s="2">
        <v>4</v>
      </c>
      <c r="J24" s="2">
        <v>3</v>
      </c>
      <c r="K24" s="2">
        <v>3</v>
      </c>
      <c r="L24" s="2">
        <f t="shared" si="0"/>
        <v>26</v>
      </c>
      <c r="M24" s="2">
        <f t="shared" si="1"/>
        <v>80</v>
      </c>
      <c r="N24" s="2">
        <f t="shared" si="2"/>
        <v>676</v>
      </c>
      <c r="P24" s="2">
        <v>21</v>
      </c>
      <c r="Q24" s="2">
        <v>2</v>
      </c>
      <c r="R24" s="2">
        <v>5.5</v>
      </c>
      <c r="S24" s="2">
        <v>2</v>
      </c>
      <c r="T24" s="2">
        <v>8.5</v>
      </c>
      <c r="U24" s="2">
        <v>5.5</v>
      </c>
      <c r="V24" s="2">
        <v>2</v>
      </c>
      <c r="W24" s="2">
        <v>8.5</v>
      </c>
      <c r="X24" s="2">
        <v>5.5</v>
      </c>
      <c r="Y24" s="2">
        <v>5.5</v>
      </c>
      <c r="Z24" s="2">
        <f t="shared" si="3"/>
        <v>45</v>
      </c>
    </row>
    <row r="25" spans="2:26" x14ac:dyDescent="0.25">
      <c r="B25" s="2">
        <v>22</v>
      </c>
      <c r="C25" s="2">
        <v>3</v>
      </c>
      <c r="D25" s="2">
        <v>3</v>
      </c>
      <c r="E25" s="2">
        <v>2</v>
      </c>
      <c r="F25" s="2">
        <v>3</v>
      </c>
      <c r="G25" s="2">
        <v>3</v>
      </c>
      <c r="H25" s="2">
        <v>4</v>
      </c>
      <c r="I25" s="2">
        <v>3</v>
      </c>
      <c r="J25" s="2">
        <v>4</v>
      </c>
      <c r="K25" s="2">
        <v>4</v>
      </c>
      <c r="L25" s="2">
        <f t="shared" si="0"/>
        <v>29</v>
      </c>
      <c r="M25" s="2">
        <f t="shared" si="1"/>
        <v>97</v>
      </c>
      <c r="N25" s="2">
        <f t="shared" si="2"/>
        <v>841</v>
      </c>
      <c r="P25" s="2">
        <v>22</v>
      </c>
      <c r="Q25" s="2">
        <v>4</v>
      </c>
      <c r="R25" s="2">
        <v>4</v>
      </c>
      <c r="S25" s="2">
        <v>1</v>
      </c>
      <c r="T25" s="2">
        <v>4</v>
      </c>
      <c r="U25" s="2">
        <v>4</v>
      </c>
      <c r="V25" s="2">
        <v>8</v>
      </c>
      <c r="W25" s="2">
        <v>4</v>
      </c>
      <c r="X25" s="2">
        <v>8</v>
      </c>
      <c r="Y25" s="2">
        <v>8</v>
      </c>
      <c r="Z25" s="2">
        <f t="shared" si="3"/>
        <v>45</v>
      </c>
    </row>
    <row r="26" spans="2:26" x14ac:dyDescent="0.25">
      <c r="B26" s="2">
        <v>23</v>
      </c>
      <c r="C26" s="2">
        <v>3</v>
      </c>
      <c r="D26" s="2">
        <v>3</v>
      </c>
      <c r="E26" s="2">
        <v>4</v>
      </c>
      <c r="F26" s="2">
        <v>2</v>
      </c>
      <c r="G26" s="2">
        <v>3</v>
      </c>
      <c r="H26" s="2">
        <v>3</v>
      </c>
      <c r="I26" s="2">
        <v>3</v>
      </c>
      <c r="J26" s="2">
        <v>3</v>
      </c>
      <c r="K26" s="2">
        <v>4</v>
      </c>
      <c r="L26" s="2">
        <f t="shared" si="0"/>
        <v>28</v>
      </c>
      <c r="M26" s="2">
        <f t="shared" si="1"/>
        <v>90</v>
      </c>
      <c r="N26" s="2">
        <f t="shared" si="2"/>
        <v>784</v>
      </c>
      <c r="P26" s="2">
        <v>23</v>
      </c>
      <c r="Q26" s="2">
        <v>4.5</v>
      </c>
      <c r="R26" s="2">
        <v>4.5</v>
      </c>
      <c r="S26" s="2">
        <v>8.5</v>
      </c>
      <c r="T26" s="2">
        <v>1</v>
      </c>
      <c r="U26" s="2">
        <v>4.5</v>
      </c>
      <c r="V26" s="2">
        <v>4.5</v>
      </c>
      <c r="W26" s="2">
        <v>4.5</v>
      </c>
      <c r="X26" s="2">
        <v>4.5</v>
      </c>
      <c r="Y26" s="2">
        <v>8.5</v>
      </c>
      <c r="Z26" s="2">
        <f t="shared" si="3"/>
        <v>45</v>
      </c>
    </row>
    <row r="27" spans="2:26" x14ac:dyDescent="0.25">
      <c r="B27" s="2">
        <v>24</v>
      </c>
      <c r="C27" s="2">
        <v>2</v>
      </c>
      <c r="D27" s="2">
        <v>2</v>
      </c>
      <c r="E27" s="2">
        <v>3</v>
      </c>
      <c r="F27" s="2">
        <v>3</v>
      </c>
      <c r="G27" s="2">
        <v>2</v>
      </c>
      <c r="H27" s="2">
        <v>3</v>
      </c>
      <c r="I27" s="2">
        <v>3</v>
      </c>
      <c r="J27" s="2">
        <v>4</v>
      </c>
      <c r="K27" s="2">
        <v>3</v>
      </c>
      <c r="L27" s="2">
        <f t="shared" si="0"/>
        <v>25</v>
      </c>
      <c r="M27" s="2">
        <f t="shared" si="1"/>
        <v>73</v>
      </c>
      <c r="N27" s="2">
        <f t="shared" si="2"/>
        <v>625</v>
      </c>
      <c r="P27" s="2">
        <v>24</v>
      </c>
      <c r="Q27" s="2">
        <v>2</v>
      </c>
      <c r="R27" s="2">
        <v>2</v>
      </c>
      <c r="S27" s="2">
        <v>6</v>
      </c>
      <c r="T27" s="2">
        <v>6</v>
      </c>
      <c r="U27" s="2">
        <v>2</v>
      </c>
      <c r="V27" s="2">
        <v>6</v>
      </c>
      <c r="W27" s="2">
        <v>6</v>
      </c>
      <c r="X27" s="2">
        <v>9</v>
      </c>
      <c r="Y27" s="2">
        <v>6</v>
      </c>
      <c r="Z27" s="2">
        <f t="shared" si="3"/>
        <v>45</v>
      </c>
    </row>
    <row r="28" spans="2:26" x14ac:dyDescent="0.25">
      <c r="B28" s="2">
        <v>25</v>
      </c>
      <c r="C28" s="2">
        <v>3</v>
      </c>
      <c r="D28" s="2">
        <v>2</v>
      </c>
      <c r="E28" s="2">
        <v>2</v>
      </c>
      <c r="F28" s="2">
        <v>4</v>
      </c>
      <c r="G28" s="2">
        <v>3</v>
      </c>
      <c r="H28" s="2">
        <v>3</v>
      </c>
      <c r="I28" s="2">
        <v>2</v>
      </c>
      <c r="J28" s="2">
        <v>2</v>
      </c>
      <c r="K28" s="2">
        <v>2</v>
      </c>
      <c r="L28" s="2">
        <f t="shared" si="0"/>
        <v>23</v>
      </c>
      <c r="M28" s="2">
        <f t="shared" si="1"/>
        <v>63</v>
      </c>
      <c r="N28" s="2">
        <f t="shared" si="2"/>
        <v>529</v>
      </c>
      <c r="P28" s="2">
        <v>25</v>
      </c>
      <c r="Q28" s="2">
        <v>7</v>
      </c>
      <c r="R28" s="2">
        <v>3</v>
      </c>
      <c r="S28" s="2">
        <v>3</v>
      </c>
      <c r="T28" s="2">
        <v>9</v>
      </c>
      <c r="U28" s="2">
        <v>7</v>
      </c>
      <c r="V28" s="2">
        <v>7</v>
      </c>
      <c r="W28" s="2">
        <v>3</v>
      </c>
      <c r="X28" s="2">
        <v>3</v>
      </c>
      <c r="Y28" s="2">
        <v>3</v>
      </c>
      <c r="Z28" s="2">
        <f t="shared" si="3"/>
        <v>45</v>
      </c>
    </row>
    <row r="29" spans="2:26" x14ac:dyDescent="0.25">
      <c r="B29" s="2">
        <v>26</v>
      </c>
      <c r="C29" s="2">
        <v>2</v>
      </c>
      <c r="D29" s="2">
        <v>3</v>
      </c>
      <c r="E29" s="2">
        <v>3</v>
      </c>
      <c r="F29" s="2">
        <v>3</v>
      </c>
      <c r="G29" s="2">
        <v>3</v>
      </c>
      <c r="H29" s="2">
        <v>2</v>
      </c>
      <c r="I29" s="2">
        <v>3</v>
      </c>
      <c r="J29" s="2">
        <v>3</v>
      </c>
      <c r="K29" s="2">
        <v>3</v>
      </c>
      <c r="L29" s="2">
        <f t="shared" si="0"/>
        <v>25</v>
      </c>
      <c r="M29" s="2">
        <f t="shared" si="1"/>
        <v>71</v>
      </c>
      <c r="N29" s="2">
        <f t="shared" si="2"/>
        <v>625</v>
      </c>
      <c r="P29" s="2">
        <v>26</v>
      </c>
      <c r="Q29" s="2">
        <v>1.5</v>
      </c>
      <c r="R29" s="2">
        <v>6</v>
      </c>
      <c r="S29" s="2">
        <v>6</v>
      </c>
      <c r="T29" s="2">
        <v>6</v>
      </c>
      <c r="U29" s="2">
        <v>6</v>
      </c>
      <c r="V29" s="2">
        <v>1.5</v>
      </c>
      <c r="W29" s="2">
        <v>6</v>
      </c>
      <c r="X29" s="2">
        <v>6</v>
      </c>
      <c r="Y29" s="2">
        <v>6</v>
      </c>
      <c r="Z29" s="2">
        <f t="shared" si="3"/>
        <v>45</v>
      </c>
    </row>
    <row r="30" spans="2:26" x14ac:dyDescent="0.25">
      <c r="B30" s="2">
        <v>27</v>
      </c>
      <c r="C30" s="2">
        <v>3</v>
      </c>
      <c r="D30" s="2">
        <v>3</v>
      </c>
      <c r="E30" s="2">
        <v>3</v>
      </c>
      <c r="F30" s="2">
        <v>3</v>
      </c>
      <c r="G30" s="2">
        <v>3</v>
      </c>
      <c r="H30" s="2">
        <v>3</v>
      </c>
      <c r="I30" s="2">
        <v>2</v>
      </c>
      <c r="J30" s="2">
        <v>3</v>
      </c>
      <c r="K30" s="2">
        <v>3</v>
      </c>
      <c r="L30" s="2">
        <f t="shared" si="0"/>
        <v>26</v>
      </c>
      <c r="M30" s="2">
        <f t="shared" si="1"/>
        <v>76</v>
      </c>
      <c r="N30" s="2">
        <f t="shared" si="2"/>
        <v>676</v>
      </c>
      <c r="P30" s="2">
        <v>27</v>
      </c>
      <c r="Q30" s="2">
        <v>5.5</v>
      </c>
      <c r="R30" s="2">
        <v>5.5</v>
      </c>
      <c r="S30" s="2">
        <v>5.5</v>
      </c>
      <c r="T30" s="2">
        <v>5.5</v>
      </c>
      <c r="U30" s="2">
        <v>5.5</v>
      </c>
      <c r="V30" s="2">
        <v>5.5</v>
      </c>
      <c r="W30" s="2">
        <v>1</v>
      </c>
      <c r="X30" s="2">
        <v>5.5</v>
      </c>
      <c r="Y30" s="2">
        <v>5.5</v>
      </c>
      <c r="Z30" s="2">
        <f t="shared" si="3"/>
        <v>45</v>
      </c>
    </row>
    <row r="31" spans="2:26" x14ac:dyDescent="0.25">
      <c r="B31" s="2">
        <v>28</v>
      </c>
      <c r="C31" s="2">
        <v>3</v>
      </c>
      <c r="D31" s="2">
        <v>4</v>
      </c>
      <c r="E31" s="2">
        <v>5</v>
      </c>
      <c r="F31" s="2">
        <v>3</v>
      </c>
      <c r="G31" s="2">
        <v>4</v>
      </c>
      <c r="H31" s="2">
        <v>4</v>
      </c>
      <c r="I31" s="2">
        <v>4</v>
      </c>
      <c r="J31" s="2">
        <v>4</v>
      </c>
      <c r="K31" s="2">
        <v>3</v>
      </c>
      <c r="L31" s="2">
        <f t="shared" si="0"/>
        <v>34</v>
      </c>
      <c r="M31" s="2">
        <f t="shared" si="1"/>
        <v>132</v>
      </c>
      <c r="N31" s="2">
        <f t="shared" si="2"/>
        <v>1156</v>
      </c>
      <c r="P31" s="2">
        <v>28</v>
      </c>
      <c r="Q31" s="2">
        <v>2</v>
      </c>
      <c r="R31" s="2">
        <v>6</v>
      </c>
      <c r="S31" s="2">
        <v>9</v>
      </c>
      <c r="T31" s="2">
        <v>2</v>
      </c>
      <c r="U31" s="2">
        <v>6</v>
      </c>
      <c r="V31" s="2">
        <v>6</v>
      </c>
      <c r="W31" s="2">
        <v>6</v>
      </c>
      <c r="X31" s="2">
        <v>6</v>
      </c>
      <c r="Y31" s="2">
        <v>2</v>
      </c>
      <c r="Z31" s="2">
        <f t="shared" si="3"/>
        <v>45</v>
      </c>
    </row>
    <row r="32" spans="2:26" x14ac:dyDescent="0.25">
      <c r="B32" s="2">
        <v>29</v>
      </c>
      <c r="C32" s="2">
        <v>3</v>
      </c>
      <c r="D32" s="2">
        <v>3</v>
      </c>
      <c r="E32" s="2">
        <v>3</v>
      </c>
      <c r="F32" s="2">
        <v>2</v>
      </c>
      <c r="G32" s="2">
        <v>3</v>
      </c>
      <c r="H32" s="2">
        <v>2</v>
      </c>
      <c r="I32" s="2">
        <v>2</v>
      </c>
      <c r="J32" s="2">
        <v>1</v>
      </c>
      <c r="K32" s="2">
        <v>3</v>
      </c>
      <c r="L32" s="2">
        <f t="shared" si="0"/>
        <v>22</v>
      </c>
      <c r="M32" s="2">
        <f t="shared" si="1"/>
        <v>58</v>
      </c>
      <c r="N32" s="2">
        <f t="shared" si="2"/>
        <v>484</v>
      </c>
      <c r="P32" s="2">
        <v>29</v>
      </c>
      <c r="Q32" s="2">
        <v>7</v>
      </c>
      <c r="R32" s="2">
        <v>7</v>
      </c>
      <c r="S32" s="2">
        <v>7</v>
      </c>
      <c r="T32" s="2">
        <v>3</v>
      </c>
      <c r="U32" s="2">
        <v>7</v>
      </c>
      <c r="V32" s="2">
        <v>3</v>
      </c>
      <c r="W32" s="2">
        <v>3</v>
      </c>
      <c r="X32" s="2">
        <v>1</v>
      </c>
      <c r="Y32" s="2">
        <v>7</v>
      </c>
      <c r="Z32" s="2">
        <f t="shared" si="3"/>
        <v>45</v>
      </c>
    </row>
    <row r="33" spans="2:26" x14ac:dyDescent="0.25">
      <c r="B33" s="2">
        <v>30</v>
      </c>
      <c r="C33" s="2">
        <v>2</v>
      </c>
      <c r="D33" s="2">
        <v>3</v>
      </c>
      <c r="E33" s="2">
        <v>2</v>
      </c>
      <c r="F33" s="2">
        <v>4</v>
      </c>
      <c r="G33" s="2">
        <v>3</v>
      </c>
      <c r="H33" s="2">
        <v>2</v>
      </c>
      <c r="I33" s="2">
        <v>4</v>
      </c>
      <c r="J33" s="2">
        <v>3</v>
      </c>
      <c r="K33" s="2">
        <v>3</v>
      </c>
      <c r="L33" s="2">
        <f t="shared" si="0"/>
        <v>26</v>
      </c>
      <c r="M33" s="2">
        <f t="shared" si="1"/>
        <v>80</v>
      </c>
      <c r="N33" s="2">
        <f t="shared" si="2"/>
        <v>676</v>
      </c>
      <c r="P33" s="2">
        <v>30</v>
      </c>
      <c r="Q33" s="2">
        <v>2</v>
      </c>
      <c r="R33" s="2">
        <v>5.5</v>
      </c>
      <c r="S33" s="2">
        <v>2</v>
      </c>
      <c r="T33" s="2">
        <v>8.5</v>
      </c>
      <c r="U33" s="2">
        <v>5.5</v>
      </c>
      <c r="V33" s="2">
        <v>2</v>
      </c>
      <c r="W33" s="2">
        <v>8.5</v>
      </c>
      <c r="X33" s="2">
        <v>5.5</v>
      </c>
      <c r="Y33" s="2">
        <v>5.5</v>
      </c>
      <c r="Z33" s="2">
        <f t="shared" si="3"/>
        <v>45</v>
      </c>
    </row>
    <row r="34" spans="2:26" x14ac:dyDescent="0.25">
      <c r="B34" s="2" t="s">
        <v>11</v>
      </c>
      <c r="C34" s="2">
        <f>SUM(C4:C33)</f>
        <v>74</v>
      </c>
      <c r="D34" s="2">
        <f t="shared" ref="D34:L34" si="4">SUM(D4:D33)</f>
        <v>83</v>
      </c>
      <c r="E34" s="2">
        <f t="shared" si="4"/>
        <v>74</v>
      </c>
      <c r="F34" s="2">
        <f t="shared" si="4"/>
        <v>82</v>
      </c>
      <c r="G34" s="2">
        <f t="shared" si="4"/>
        <v>86</v>
      </c>
      <c r="H34" s="2">
        <f t="shared" si="4"/>
        <v>86</v>
      </c>
      <c r="I34" s="2">
        <f t="shared" si="4"/>
        <v>86</v>
      </c>
      <c r="J34" s="2">
        <f t="shared" si="4"/>
        <v>87</v>
      </c>
      <c r="K34" s="2">
        <f t="shared" si="4"/>
        <v>80</v>
      </c>
      <c r="L34" s="2">
        <f t="shared" si="4"/>
        <v>738</v>
      </c>
      <c r="P34" s="2" t="s">
        <v>18</v>
      </c>
      <c r="Q34" s="2">
        <f>SUM(Q4:Q33)</f>
        <v>126</v>
      </c>
      <c r="R34" s="2">
        <f t="shared" ref="R34:Y34" si="5">SUM(R4:R33)</f>
        <v>155</v>
      </c>
      <c r="S34" s="2">
        <f t="shared" si="5"/>
        <v>128.5</v>
      </c>
      <c r="T34" s="2">
        <f t="shared" si="5"/>
        <v>148</v>
      </c>
      <c r="U34" s="2">
        <f t="shared" si="5"/>
        <v>161</v>
      </c>
      <c r="V34" s="2">
        <f t="shared" si="5"/>
        <v>159.5</v>
      </c>
      <c r="W34" s="2">
        <f t="shared" si="5"/>
        <v>161</v>
      </c>
      <c r="X34" s="2">
        <f t="shared" si="5"/>
        <v>167.5</v>
      </c>
      <c r="Y34" s="2">
        <f t="shared" si="5"/>
        <v>143.5</v>
      </c>
    </row>
    <row r="35" spans="2:26" x14ac:dyDescent="0.25">
      <c r="B35" s="2" t="s">
        <v>12</v>
      </c>
      <c r="C35" s="2">
        <f>(C4^2)+(C5^2)+(C6^2)+(C7^2)+(C8^2)+(C9^2)+(C10^2)+(C11^2)+(C12^2)+(C13^2)+(C14^2)+(C15^2)+(C16^2)+(C17^2)+(C18^2)+(C19^2)+(C20^2)+(C21^2)+(C22^2)+(C23^2)+(C24^2)+(C25^2)+(C26^2)+(C27^2)+(C28^2)+(C29^2)+(C30^2)+(C31^2)+(C32^2)+(C33^2)</f>
        <v>202</v>
      </c>
      <c r="D35" s="2">
        <f t="shared" ref="D35:L35" si="6">(D4^2)+(D5^2)+(D6^2)+(D7^2)+(D8^2)+(D9^2)+(D10^2)+(D11^2)+(D12^2)+(D13^2)+(D14^2)+(D15^2)+(D16^2)+(D17^2)+(D18^2)+(D19^2)+(D20^2)+(D21^2)+(D22^2)+(D23^2)+(D24^2)+(D25^2)+(D26^2)+(D27^2)+(D28^2)+(D29^2)+(D30^2)+(D31^2)+(D32^2)+(D33^2)</f>
        <v>249</v>
      </c>
      <c r="E35" s="2">
        <f t="shared" si="6"/>
        <v>220</v>
      </c>
      <c r="F35" s="2">
        <f t="shared" si="6"/>
        <v>248</v>
      </c>
      <c r="G35" s="2">
        <f t="shared" si="6"/>
        <v>270</v>
      </c>
      <c r="H35" s="2">
        <f t="shared" si="6"/>
        <v>276</v>
      </c>
      <c r="I35" s="2">
        <f t="shared" si="6"/>
        <v>274</v>
      </c>
      <c r="J35" s="2">
        <f t="shared" si="6"/>
        <v>281</v>
      </c>
      <c r="K35" s="2">
        <f t="shared" si="6"/>
        <v>240</v>
      </c>
      <c r="L35" s="2">
        <f t="shared" si="6"/>
        <v>19264</v>
      </c>
      <c r="P35" s="2" t="s">
        <v>14</v>
      </c>
      <c r="Q35" s="9">
        <f>AVERAGE(Q4:Q33)</f>
        <v>4.2</v>
      </c>
      <c r="R35" s="9">
        <f t="shared" ref="R35:Y35" si="7">AVERAGE(R4:R33)</f>
        <v>5.166666666666667</v>
      </c>
      <c r="S35" s="9">
        <f t="shared" si="7"/>
        <v>4.2833333333333332</v>
      </c>
      <c r="T35" s="9">
        <f t="shared" si="7"/>
        <v>4.9333333333333336</v>
      </c>
      <c r="U35" s="9">
        <f t="shared" si="7"/>
        <v>5.3666666666666663</v>
      </c>
      <c r="V35" s="9">
        <f t="shared" si="7"/>
        <v>5.3166666666666664</v>
      </c>
      <c r="W35" s="9">
        <f t="shared" si="7"/>
        <v>5.3666666666666663</v>
      </c>
      <c r="X35" s="9">
        <f t="shared" si="7"/>
        <v>5.583333333333333</v>
      </c>
      <c r="Y35" s="9">
        <f t="shared" si="7"/>
        <v>4.7833333333333332</v>
      </c>
    </row>
    <row r="36" spans="2:26" x14ac:dyDescent="0.25">
      <c r="B36" s="2" t="s">
        <v>13</v>
      </c>
      <c r="C36" s="2">
        <f>C34^2</f>
        <v>5476</v>
      </c>
      <c r="D36" s="2">
        <f t="shared" ref="D36:K36" si="8">D34^2</f>
        <v>6889</v>
      </c>
      <c r="E36" s="2">
        <f t="shared" si="8"/>
        <v>5476</v>
      </c>
      <c r="F36" s="2">
        <f t="shared" si="8"/>
        <v>6724</v>
      </c>
      <c r="G36" s="2">
        <f t="shared" si="8"/>
        <v>7396</v>
      </c>
      <c r="H36" s="2">
        <f t="shared" si="8"/>
        <v>7396</v>
      </c>
      <c r="I36" s="2">
        <f t="shared" si="8"/>
        <v>7396</v>
      </c>
      <c r="J36" s="2">
        <f t="shared" si="8"/>
        <v>7569</v>
      </c>
      <c r="K36" s="2">
        <f t="shared" si="8"/>
        <v>6400</v>
      </c>
    </row>
    <row r="37" spans="2:26" x14ac:dyDescent="0.25">
      <c r="B37" s="2" t="s">
        <v>14</v>
      </c>
      <c r="C37" s="9">
        <f>AVERAGE(C4:C33)</f>
        <v>2.4666666666666668</v>
      </c>
      <c r="D37" s="9">
        <f t="shared" ref="D37:K37" si="9">AVERAGE(D4:D33)</f>
        <v>2.7666666666666666</v>
      </c>
      <c r="E37" s="9">
        <f t="shared" si="9"/>
        <v>2.4666666666666668</v>
      </c>
      <c r="F37" s="9">
        <f t="shared" si="9"/>
        <v>2.7333333333333334</v>
      </c>
      <c r="G37" s="9">
        <f t="shared" si="9"/>
        <v>2.8666666666666667</v>
      </c>
      <c r="H37" s="9">
        <f t="shared" si="9"/>
        <v>2.8666666666666667</v>
      </c>
      <c r="I37" s="9">
        <f t="shared" si="9"/>
        <v>2.8666666666666667</v>
      </c>
      <c r="J37" s="9">
        <f t="shared" si="9"/>
        <v>2.9</v>
      </c>
      <c r="K37" s="9">
        <f t="shared" si="9"/>
        <v>2.6666666666666665</v>
      </c>
    </row>
    <row r="39" spans="2:26" x14ac:dyDescent="0.25">
      <c r="B39" s="1" t="s">
        <v>19</v>
      </c>
      <c r="C39" s="1">
        <f>((L34^2)/(30*9))</f>
        <v>2017.2</v>
      </c>
    </row>
    <row r="41" spans="2:26" x14ac:dyDescent="0.25">
      <c r="B41" s="1" t="s">
        <v>20</v>
      </c>
      <c r="P41" s="2" t="s">
        <v>44</v>
      </c>
      <c r="Q41" s="7">
        <f>(12/((30*9)*(9+1))*SUMSQ(Q34:Y34)-3*(30)*(9+1))</f>
        <v>7.7688888888889096</v>
      </c>
    </row>
    <row r="42" spans="2:26" x14ac:dyDescent="0.25">
      <c r="B42" s="17" t="s">
        <v>42</v>
      </c>
      <c r="C42" s="17" t="s">
        <v>22</v>
      </c>
      <c r="D42" s="17" t="s">
        <v>23</v>
      </c>
      <c r="E42" s="17" t="s">
        <v>43</v>
      </c>
      <c r="F42" s="17" t="s">
        <v>25</v>
      </c>
      <c r="G42" s="2"/>
      <c r="H42" s="18" t="s">
        <v>25</v>
      </c>
      <c r="I42" s="18"/>
      <c r="P42" s="2" t="s">
        <v>45</v>
      </c>
      <c r="Q42" s="7">
        <v>15.507313055865501</v>
      </c>
    </row>
    <row r="43" spans="2:26" x14ac:dyDescent="0.25">
      <c r="B43" s="17"/>
      <c r="C43" s="17"/>
      <c r="D43" s="17"/>
      <c r="E43" s="17"/>
      <c r="F43" s="17"/>
      <c r="G43" s="2"/>
      <c r="H43" s="8">
        <v>0.05</v>
      </c>
      <c r="I43" s="8">
        <v>0.01</v>
      </c>
    </row>
    <row r="44" spans="2:26" x14ac:dyDescent="0.25">
      <c r="B44" s="2" t="s">
        <v>39</v>
      </c>
      <c r="C44" s="2">
        <f>9-1</f>
        <v>8</v>
      </c>
      <c r="D44" s="7">
        <f>SUMSQ(C34:K34)/30-C39</f>
        <v>6.8666666666665606</v>
      </c>
      <c r="E44" s="7">
        <f>D44/C44</f>
        <v>0.85833333333332007</v>
      </c>
      <c r="F44" s="7">
        <f>E44/E46</f>
        <v>1.7671070794714741</v>
      </c>
      <c r="G44" s="2" t="str">
        <f>IF(F44&lt;H44,"tn",IF(F44&lt;I44,"*","**"))</f>
        <v>tn</v>
      </c>
      <c r="H44" s="7">
        <f>FINV(0.05,C44,C46)</f>
        <v>1.978456682017546</v>
      </c>
      <c r="I44" s="7">
        <f>FINV(0.01,C44,C46)</f>
        <v>2.5886487443430841</v>
      </c>
      <c r="Q44" s="2" t="s">
        <v>34</v>
      </c>
      <c r="R44" s="2" t="s">
        <v>48</v>
      </c>
      <c r="S44" s="15" t="s">
        <v>46</v>
      </c>
      <c r="T44" s="16"/>
    </row>
    <row r="45" spans="2:26" x14ac:dyDescent="0.25">
      <c r="B45" s="2" t="s">
        <v>33</v>
      </c>
      <c r="C45" s="10">
        <f>30-1</f>
        <v>29</v>
      </c>
      <c r="D45" s="7">
        <f>SUMSQ(L4:L33)/9-C39</f>
        <v>123.2444444444443</v>
      </c>
      <c r="E45" s="7">
        <f t="shared" ref="E45:E46" si="10">D45/C45</f>
        <v>4.2498084291187688</v>
      </c>
      <c r="F45" s="11"/>
      <c r="G45" s="11"/>
      <c r="H45" s="11"/>
      <c r="I45" s="11"/>
      <c r="Q45" s="2" t="s">
        <v>58</v>
      </c>
      <c r="R45" s="2">
        <v>2.5</v>
      </c>
      <c r="S45" s="2">
        <v>126</v>
      </c>
      <c r="T45" s="2"/>
    </row>
    <row r="46" spans="2:26" x14ac:dyDescent="0.25">
      <c r="B46" s="2" t="s">
        <v>40</v>
      </c>
      <c r="C46" s="2">
        <f>C44*C45</f>
        <v>232</v>
      </c>
      <c r="D46" s="7">
        <f>D47-D44-D45</f>
        <v>112.6888888888891</v>
      </c>
      <c r="E46" s="7">
        <f t="shared" si="10"/>
        <v>0.48572796934865992</v>
      </c>
      <c r="F46" s="11"/>
      <c r="G46" s="11"/>
      <c r="H46" s="11"/>
      <c r="I46" s="11"/>
      <c r="Q46" s="2" t="s">
        <v>59</v>
      </c>
      <c r="R46" s="2">
        <v>2.8</v>
      </c>
      <c r="S46" s="2">
        <v>155</v>
      </c>
      <c r="T46" s="2"/>
    </row>
    <row r="47" spans="2:26" x14ac:dyDescent="0.25">
      <c r="B47" s="2" t="s">
        <v>17</v>
      </c>
      <c r="C47" s="2">
        <f>SUM(C44:C46)</f>
        <v>269</v>
      </c>
      <c r="D47" s="7">
        <f>SUMSQ(C4:K33)-C39</f>
        <v>242.79999999999995</v>
      </c>
      <c r="E47" s="11"/>
      <c r="F47" s="11"/>
      <c r="G47" s="11"/>
      <c r="H47" s="11"/>
      <c r="I47" s="11"/>
      <c r="Q47" s="2" t="s">
        <v>60</v>
      </c>
      <c r="R47" s="2">
        <v>2.5</v>
      </c>
      <c r="S47" s="2">
        <v>128.5</v>
      </c>
      <c r="T47" s="2"/>
    </row>
    <row r="48" spans="2:26" x14ac:dyDescent="0.25">
      <c r="Q48" s="2" t="s">
        <v>52</v>
      </c>
      <c r="R48" s="2">
        <v>2.7</v>
      </c>
      <c r="S48" s="2">
        <v>148</v>
      </c>
      <c r="T48" s="2"/>
    </row>
    <row r="49" spans="17:30" x14ac:dyDescent="0.25">
      <c r="Q49" s="2" t="s">
        <v>53</v>
      </c>
      <c r="R49" s="2">
        <v>2.9</v>
      </c>
      <c r="S49" s="2">
        <v>161</v>
      </c>
      <c r="T49" s="2"/>
    </row>
    <row r="50" spans="17:30" x14ac:dyDescent="0.25">
      <c r="Q50" s="2" t="s">
        <v>54</v>
      </c>
      <c r="R50" s="2">
        <v>2.9</v>
      </c>
      <c r="S50" s="2">
        <v>159</v>
      </c>
      <c r="T50" s="2"/>
    </row>
    <row r="51" spans="17:30" x14ac:dyDescent="0.25">
      <c r="Q51" s="2" t="s">
        <v>55</v>
      </c>
      <c r="R51" s="2">
        <v>2.9</v>
      </c>
      <c r="S51" s="2">
        <v>161</v>
      </c>
      <c r="T51" s="2"/>
    </row>
    <row r="52" spans="17:30" x14ac:dyDescent="0.25">
      <c r="Q52" s="2" t="s">
        <v>61</v>
      </c>
      <c r="R52" s="2">
        <v>2.9</v>
      </c>
      <c r="S52" s="2">
        <v>167.5</v>
      </c>
      <c r="T52" s="2"/>
    </row>
    <row r="53" spans="17:30" x14ac:dyDescent="0.25">
      <c r="Q53" s="2" t="s">
        <v>62</v>
      </c>
      <c r="R53" s="2">
        <v>2.7</v>
      </c>
      <c r="S53" s="2">
        <v>143.5</v>
      </c>
      <c r="T53" s="2"/>
    </row>
    <row r="54" spans="17:30" x14ac:dyDescent="0.25">
      <c r="Q54" s="2" t="s">
        <v>49</v>
      </c>
      <c r="R54" s="7">
        <f>1.645*SQRT(30*9*(9+1)/6)</f>
        <v>34.895719651556121</v>
      </c>
      <c r="S54" s="2"/>
      <c r="T54" s="2"/>
    </row>
    <row r="57" spans="17:30" x14ac:dyDescent="0.25">
      <c r="Q57" s="2" t="s">
        <v>3</v>
      </c>
      <c r="R57" s="2">
        <v>2.5</v>
      </c>
      <c r="S57" s="2">
        <v>126</v>
      </c>
      <c r="T57" s="2">
        <f>S57+R57</f>
        <v>128.5</v>
      </c>
      <c r="U57" s="22"/>
      <c r="AD57" s="1" t="s">
        <v>64</v>
      </c>
    </row>
    <row r="58" spans="17:30" x14ac:dyDescent="0.25">
      <c r="Q58" s="2" t="s">
        <v>5</v>
      </c>
      <c r="R58" s="2">
        <v>2.5</v>
      </c>
      <c r="S58" s="2">
        <v>128.5</v>
      </c>
      <c r="T58" s="2">
        <f t="shared" ref="T58:T65" si="11">S58+R58</f>
        <v>131</v>
      </c>
      <c r="V58" s="24"/>
      <c r="AD58" s="1" t="s">
        <v>65</v>
      </c>
    </row>
    <row r="59" spans="17:30" x14ac:dyDescent="0.25">
      <c r="Q59" s="2" t="s">
        <v>10</v>
      </c>
      <c r="R59" s="2">
        <v>2.7</v>
      </c>
      <c r="S59" s="2">
        <v>143.5</v>
      </c>
      <c r="T59" s="2">
        <f t="shared" si="11"/>
        <v>146.19999999999999</v>
      </c>
      <c r="W59" s="32"/>
      <c r="AD59" s="1" t="s">
        <v>66</v>
      </c>
    </row>
    <row r="60" spans="17:30" x14ac:dyDescent="0.25">
      <c r="Q60" s="2" t="s">
        <v>6</v>
      </c>
      <c r="R60" s="2">
        <v>2.7</v>
      </c>
      <c r="S60" s="2">
        <v>148</v>
      </c>
      <c r="T60" s="2">
        <f t="shared" si="11"/>
        <v>150.69999999999999</v>
      </c>
      <c r="W60" s="32"/>
      <c r="X60" s="32"/>
      <c r="AD60" s="1" t="s">
        <v>66</v>
      </c>
    </row>
    <row r="61" spans="17:30" x14ac:dyDescent="0.25">
      <c r="Q61" s="2" t="s">
        <v>4</v>
      </c>
      <c r="R61" s="2">
        <v>2.8</v>
      </c>
      <c r="S61" s="2">
        <v>155</v>
      </c>
      <c r="T61" s="2">
        <f t="shared" si="11"/>
        <v>157.80000000000001</v>
      </c>
      <c r="Y61" s="23"/>
      <c r="AD61" s="1" t="s">
        <v>67</v>
      </c>
    </row>
    <row r="62" spans="17:30" x14ac:dyDescent="0.25">
      <c r="Q62" s="2" t="s">
        <v>8</v>
      </c>
      <c r="R62" s="2">
        <v>2.9</v>
      </c>
      <c r="S62" s="2">
        <v>159</v>
      </c>
      <c r="T62" s="2">
        <f t="shared" si="11"/>
        <v>161.9</v>
      </c>
      <c r="Z62" s="27"/>
      <c r="AD62" s="1" t="s">
        <v>68</v>
      </c>
    </row>
    <row r="63" spans="17:30" x14ac:dyDescent="0.25">
      <c r="Q63" s="2" t="s">
        <v>7</v>
      </c>
      <c r="R63" s="2">
        <v>2.9</v>
      </c>
      <c r="S63" s="2">
        <v>161</v>
      </c>
      <c r="T63" s="2">
        <f t="shared" si="11"/>
        <v>163.9</v>
      </c>
      <c r="Z63" s="27"/>
      <c r="AA63" s="26"/>
      <c r="AD63" s="1" t="s">
        <v>69</v>
      </c>
    </row>
    <row r="64" spans="17:30" x14ac:dyDescent="0.25">
      <c r="Q64" s="2" t="s">
        <v>9</v>
      </c>
      <c r="R64" s="2">
        <v>2.9</v>
      </c>
      <c r="S64" s="2">
        <v>161</v>
      </c>
      <c r="T64" s="2">
        <f t="shared" si="11"/>
        <v>163.9</v>
      </c>
      <c r="AA64" s="26"/>
      <c r="AB64" s="26"/>
      <c r="AD64" s="1" t="s">
        <v>70</v>
      </c>
    </row>
    <row r="65" spans="17:30" x14ac:dyDescent="0.25">
      <c r="Q65" s="2" t="s">
        <v>16</v>
      </c>
      <c r="R65" s="2">
        <v>2.9</v>
      </c>
      <c r="S65" s="2">
        <v>167.5</v>
      </c>
      <c r="T65" s="2">
        <f t="shared" si="11"/>
        <v>170.4</v>
      </c>
      <c r="AC65" s="30"/>
      <c r="AD65" s="1" t="s">
        <v>71</v>
      </c>
    </row>
  </sheetData>
  <mergeCells count="15">
    <mergeCell ref="S44:T44"/>
    <mergeCell ref="Z2:Z3"/>
    <mergeCell ref="B42:B43"/>
    <mergeCell ref="C42:C43"/>
    <mergeCell ref="D42:D43"/>
    <mergeCell ref="E42:E43"/>
    <mergeCell ref="F42:F43"/>
    <mergeCell ref="H42:I42"/>
    <mergeCell ref="B2:B3"/>
    <mergeCell ref="C2:K2"/>
    <mergeCell ref="P2:P3"/>
    <mergeCell ref="Q2:Y2"/>
    <mergeCell ref="L2:L3"/>
    <mergeCell ref="M2:M3"/>
    <mergeCell ref="N2:N3"/>
  </mergeCells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aroma</vt:lpstr>
      <vt:lpstr>warna</vt:lpstr>
      <vt:lpstr>rasa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Toshiba</cp:lastModifiedBy>
  <dcterms:created xsi:type="dcterms:W3CDTF">2023-03-23T10:31:27Z</dcterms:created>
  <dcterms:modified xsi:type="dcterms:W3CDTF">2023-04-12T13:28:55Z</dcterms:modified>
</cp:coreProperties>
</file>